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目录" sheetId="55" r:id="rId1"/>
    <sheet name="（表1）一般公共预算收入决算总表（全辖）" sheetId="78" r:id="rId2"/>
    <sheet name="(表2)一般公共预算收入明细表（全辖）" sheetId="56" r:id="rId3"/>
    <sheet name="（表3）一般公共预算收入决算总表(本级）" sheetId="81" r:id="rId4"/>
    <sheet name="(表4)一般公共预算收入明细表(本级）" sheetId="82" r:id="rId5"/>
    <sheet name="（表5）一般公共预算支出决算总表（全辖）" sheetId="57" r:id="rId6"/>
    <sheet name="（表6）一般公共预算支出决算表（全辖）" sheetId="92" r:id="rId7"/>
    <sheet name="（表7）一般公共预算支出决算功能分类决算表（全辖）" sheetId="58" r:id="rId8"/>
    <sheet name="（表8）一般公共预算支出决算功能分类明细表（全辖）" sheetId="59" r:id="rId9"/>
    <sheet name="（表9）一般公共预算支出决算经济分类明细表（全辖）" sheetId="94" r:id="rId10"/>
    <sheet name="（表10）一般公共预算（基本）支出决算经济分类明细表（全辖）" sheetId="95" r:id="rId11"/>
    <sheet name="（表11）一般公共预算支出决算总表（本级）" sheetId="83" r:id="rId12"/>
    <sheet name="（表12）一般公共预算支出决算表（本级）" sheetId="76" r:id="rId13"/>
    <sheet name="（表13）一般公共预算支出决算功能分类决算表（本级）" sheetId="93" r:id="rId14"/>
    <sheet name="（表14）一般公共预算支出决算功能分类明细表（本级）" sheetId="96" r:id="rId15"/>
    <sheet name="（表15）一般公共预算支出决算经济分类明细表（本级）" sheetId="60" r:id="rId16"/>
    <sheet name="（表16）一般公共预算（基本）支出决算经济分类明细表（本级）" sheetId="75" r:id="rId17"/>
    <sheet name="（表17）一般公共预算税收返还和转移支付决算表" sheetId="61" r:id="rId18"/>
    <sheet name="（表18）南县一般公共预算专项转移支付决算表（分项目）" sheetId="62" r:id="rId19"/>
    <sheet name="（表19）一般公共预算税收返还和转移支付决算表（分地区）" sheetId="28" r:id="rId20"/>
    <sheet name="（表20）政府性基金预算收入决算总表（全辖）" sheetId="91" r:id="rId21"/>
    <sheet name="(表21)政府性基金预算收入决算明细表（全辖）" sheetId="90" r:id="rId22"/>
    <sheet name="（表22）政府性基金预算收入决算总表（本级）" sheetId="63" r:id="rId23"/>
    <sheet name="(表23)政府性基金预算收入决算明细表（本级）" sheetId="64" r:id="rId24"/>
    <sheet name="（表24）政府性基金预算支出决算总表（全辖）" sheetId="87" r:id="rId25"/>
    <sheet name="（表25）政府性基金预算（功能分类）支出决算总表（全辖）" sheetId="88" r:id="rId26"/>
    <sheet name="(表26)政府性基金预算（功能分类）支出决算明细表（全辖）" sheetId="89" r:id="rId27"/>
    <sheet name="（表27）政府性基金预算支出决算总表（本级）" sheetId="68" r:id="rId28"/>
    <sheet name="（表28）南县政府性基金预算（功能分类）支出决算总表（本级）" sheetId="67" r:id="rId29"/>
    <sheet name="(表29)政府性基金预算（功能分类）支出决算明细表（本级）" sheetId="86" r:id="rId30"/>
    <sheet name="(表30)政府性基金预算转移支付收入决算表" sheetId="66" r:id="rId31"/>
    <sheet name="(表31）政府性基金预算转移支付决算表（分地区）" sheetId="43" r:id="rId32"/>
    <sheet name="（表32）政府性基金预算转移支付决算表（分项目）" sheetId="53" r:id="rId33"/>
    <sheet name="(表33)国有资本经营预算收入决算总表（全辖）" sheetId="69" r:id="rId34"/>
    <sheet name="（表34)国有资本经营预算收入决算总表（本级）" sheetId="85" r:id="rId35"/>
    <sheet name="(表35)国有资本经营预算支出决算总表（全辖）" sheetId="71" r:id="rId36"/>
    <sheet name="（表36）国有资本经营预算支出决算总表（本级）" sheetId="84" r:id="rId37"/>
    <sheet name="（表37）国有资本经营预算转移支付决算表（分地区）" sheetId="50" r:id="rId38"/>
    <sheet name="（表38）国有资本经营预算转移支付决算表（分项目）" sheetId="54" r:id="rId39"/>
    <sheet name="（表39）社会保险基金收入情况表" sheetId="70" r:id="rId40"/>
    <sheet name="（表40）社会保险基金支出情况表" sheetId="72" r:id="rId41"/>
    <sheet name="(表41）地方政府一般债务限额及余额情况表" sheetId="73" r:id="rId42"/>
    <sheet name="(表42）地方政府专项债务限额及余额情况表" sheetId="97" r:id="rId43"/>
    <sheet name="（表43）地方政府债务付息情况表" sheetId="74" r:id="rId44"/>
    <sheet name="（表44）政府新增一般债务安排情况表" sheetId="79" r:id="rId45"/>
    <sheet name="(表45)政府新增专项债务安排情况表" sheetId="80" r:id="rId46"/>
  </sheets>
  <definedNames>
    <definedName name="_xlnm._FilterDatabase" localSheetId="8" hidden="1">'（表8）一般公共预算支出决算功能分类明细表（全辖）'!$B$4:$C$516</definedName>
    <definedName name="_xlnm._FilterDatabase" localSheetId="14" hidden="1">'（表14）一般公共预算支出决算功能分类明细表（本级）'!$B$4:$E$516</definedName>
  </definedNames>
  <calcPr calcId="144525"/>
</workbook>
</file>

<file path=xl/sharedStrings.xml><?xml version="1.0" encoding="utf-8"?>
<sst xmlns="http://schemas.openxmlformats.org/spreadsheetml/2006/main" count="2332" uniqueCount="977">
  <si>
    <t>2021年度南县政府决算公开表</t>
  </si>
  <si>
    <t>目录</t>
  </si>
  <si>
    <t>序号</t>
  </si>
  <si>
    <t>表名</t>
  </si>
  <si>
    <t>链接</t>
  </si>
  <si>
    <t>一、一般公共预算收支决算</t>
  </si>
  <si>
    <t>2021年度南县一般公共预算收入决算总表（全辖）</t>
  </si>
  <si>
    <t>表1</t>
  </si>
  <si>
    <t>2021年度南县一般公共预算收入明细表（全辖）</t>
  </si>
  <si>
    <t>表2</t>
  </si>
  <si>
    <t>2021年度南县一般公共预算收入决算总表（本级）</t>
  </si>
  <si>
    <t>表3</t>
  </si>
  <si>
    <t>2021年度南县一般公共预算收入明细表（本级）</t>
  </si>
  <si>
    <t>表4</t>
  </si>
  <si>
    <t>2021年度南县一般公共预算支出决算总表（全辖）</t>
  </si>
  <si>
    <t>表5</t>
  </si>
  <si>
    <t>2021年度南县一般公共预算支出决算表（全辖）</t>
  </si>
  <si>
    <t>表6</t>
  </si>
  <si>
    <t>2021年度南县一般公共预算支出决算功能分类决算表（全辖）</t>
  </si>
  <si>
    <t>表7</t>
  </si>
  <si>
    <t>2021年度南县一般公共预算支出决算功能分类明细表（全辖）</t>
  </si>
  <si>
    <t>表8</t>
  </si>
  <si>
    <t>2021年度南县一般公共预算支出决算经济分类明细表（全辖）</t>
  </si>
  <si>
    <t>表9</t>
  </si>
  <si>
    <t>2021年度南县一般公共预算（基本）支出决算经济分类明细表（全辖）</t>
  </si>
  <si>
    <t>表10</t>
  </si>
  <si>
    <t>2021年度南县一般公共预算支出决算总表（本级）</t>
  </si>
  <si>
    <t>表11</t>
  </si>
  <si>
    <t>2021年度南县一般公共预算支出决算表（本级）</t>
  </si>
  <si>
    <t>表12</t>
  </si>
  <si>
    <t>2021年度南县一般公共预算支出决算功能分类决算表（本级）</t>
  </si>
  <si>
    <t>表13</t>
  </si>
  <si>
    <t>2021年度南县一般公共预算支出决算功能分类明细表（本级）</t>
  </si>
  <si>
    <t>表14</t>
  </si>
  <si>
    <t>2021年度南县一般公共预算支出决算经济分类明细表（本级）</t>
  </si>
  <si>
    <t>表15</t>
  </si>
  <si>
    <t>2021年度南县一般公共预算（基本）支出决算经济分类明细表（本级）</t>
  </si>
  <si>
    <t>表16</t>
  </si>
  <si>
    <t>2021年度南县一般公共预算税收返还和转移支付决算表</t>
  </si>
  <si>
    <t>表17</t>
  </si>
  <si>
    <t>2021年度南县一般公共预算专项转移支付决算表（分项目）</t>
  </si>
  <si>
    <t>表18</t>
  </si>
  <si>
    <t>2021年度南县一般公共预算税收返还和转移支付决算表（分地区）</t>
  </si>
  <si>
    <t>表19</t>
  </si>
  <si>
    <t>二、政府性基金收支决算</t>
  </si>
  <si>
    <t>2021年度南县政府性基金预算收入决算总表（全辖）</t>
  </si>
  <si>
    <t>表20</t>
  </si>
  <si>
    <t>2021年度南县政府性基金预算收入决算明细表（全辖）</t>
  </si>
  <si>
    <t>表21</t>
  </si>
  <si>
    <t>2021年度南县政府性基金预算收入决算总表（本级）</t>
  </si>
  <si>
    <t>表22</t>
  </si>
  <si>
    <t>2021年度南县政府性基金预算收入决算明细表（本级）</t>
  </si>
  <si>
    <t>表23</t>
  </si>
  <si>
    <t>2021年度南县政府性基金预算支出决算总表（全辖）</t>
  </si>
  <si>
    <t>表24</t>
  </si>
  <si>
    <t>2021年度南县政府性基金预算（功能分类）支出决算总表（全辖）</t>
  </si>
  <si>
    <t>表25</t>
  </si>
  <si>
    <t>2021年度南县政府性基金预算（功能分类）支出决算明细表（全辖）</t>
  </si>
  <si>
    <t>表26</t>
  </si>
  <si>
    <t>2021年度南县政府性基金预算支出决算总表（本级）</t>
  </si>
  <si>
    <t>表27</t>
  </si>
  <si>
    <t>2021年度南县政府性基金预算（功能分类）支出决算总表（本级）</t>
  </si>
  <si>
    <t>表28</t>
  </si>
  <si>
    <t>2021年度南县政府性基金预算（功能分类）支出决算明细表（本级）</t>
  </si>
  <si>
    <t>表29</t>
  </si>
  <si>
    <t>2021年度南县政府性基金预算转移支付收入决算表</t>
  </si>
  <si>
    <t>表30</t>
  </si>
  <si>
    <t>2021年度南县政府性基金预算转移支付（分地区）决算表</t>
  </si>
  <si>
    <t>表31</t>
  </si>
  <si>
    <t>2021年度南县政府性基金预算转移支付（分项目）决算表</t>
  </si>
  <si>
    <t>表32</t>
  </si>
  <si>
    <t>三、国有资本经营收支决算</t>
  </si>
  <si>
    <t>2021年度南县国有资本经营预算收入决算总表（全辖）</t>
  </si>
  <si>
    <t>表33</t>
  </si>
  <si>
    <t>2021年度南县国有资本经营预算收入决算总表（本级）</t>
  </si>
  <si>
    <t>表34</t>
  </si>
  <si>
    <t>2021年度南县国有资本经营预算支出决算总表（全辖）</t>
  </si>
  <si>
    <t>表35</t>
  </si>
  <si>
    <t>2021年度南县国有资本经营预算支出决算总表（本级）</t>
  </si>
  <si>
    <t>表36</t>
  </si>
  <si>
    <t>2021年度南县国有资本经营预算转移支付决算表（分地区）</t>
  </si>
  <si>
    <t>表37</t>
  </si>
  <si>
    <t>2021年度南县国有资本经营预算转移支付决算表（分项目）</t>
  </si>
  <si>
    <t>表38</t>
  </si>
  <si>
    <t>四、社会保险基金收支决算</t>
  </si>
  <si>
    <t>2021年度南县社会保险基金收入情况表</t>
  </si>
  <si>
    <t>表39</t>
  </si>
  <si>
    <t>2021年度南县社会保险基金支出情况表</t>
  </si>
  <si>
    <t>表40</t>
  </si>
  <si>
    <t>五、地方政府债务情况</t>
  </si>
  <si>
    <t>2021年度南县地方一般政府债务限额及余额情况表</t>
  </si>
  <si>
    <t>表41</t>
  </si>
  <si>
    <t>2021年度南县地方专项政府债务限额及余额情况表</t>
  </si>
  <si>
    <t>表42</t>
  </si>
  <si>
    <t>2021年度南县地方政府债务付息情况表</t>
  </si>
  <si>
    <t>表43</t>
  </si>
  <si>
    <t>六、重大投资安排情况</t>
  </si>
  <si>
    <t>2021年度南县新增一般债务安排情况表</t>
  </si>
  <si>
    <t>表44</t>
  </si>
  <si>
    <t>2021年度南县新增专项债务安排情况表</t>
  </si>
  <si>
    <t>表45</t>
  </si>
  <si>
    <t>单位:万元</t>
  </si>
  <si>
    <t>项  目</t>
  </si>
  <si>
    <t>决算数</t>
  </si>
  <si>
    <t>一、一般公共预算地方收入</t>
  </si>
  <si>
    <t>二、上级补助收入</t>
  </si>
  <si>
    <t xml:space="preserve">    返还性收入</t>
  </si>
  <si>
    <t xml:space="preserve">    一般性转移支付收入</t>
  </si>
  <si>
    <t xml:space="preserve">    专项转移支付收入</t>
  </si>
  <si>
    <t>三、地方政府一般债务(转贷)收入</t>
  </si>
  <si>
    <t>四、调入预算稳定调节基金</t>
  </si>
  <si>
    <t>五、调入资金</t>
  </si>
  <si>
    <t xml:space="preserve">    从政府性基金预算调入</t>
  </si>
  <si>
    <t xml:space="preserve">    从国有资本经营预算调入</t>
  </si>
  <si>
    <t xml:space="preserve">    从其他资金调入</t>
  </si>
  <si>
    <t>六、上年结余</t>
  </si>
  <si>
    <t>收  入  总  计</t>
  </si>
  <si>
    <t xml:space="preserve">     注：1.2021年全县一般公共预算地方收入69287万元，比同期增长9.47%，为预算的103.28%；</t>
  </si>
  <si>
    <t xml:space="preserve">        2.2021年全县地方政府一般债务(转贷)收入45267万元，其中新增债券26300万元、再融资债券18967万元；</t>
  </si>
  <si>
    <t xml:space="preserve">        3.2021年全县一般公共预算地方收入分科目情况详见表2。</t>
  </si>
  <si>
    <r>
      <rPr>
        <sz val="10"/>
        <color rgb="FF000000"/>
        <rFont val="宋体"/>
        <charset val="134"/>
      </rPr>
      <t>表</t>
    </r>
    <r>
      <rPr>
        <sz val="10"/>
        <color rgb="FF000000"/>
        <rFont val="Times New Roman"/>
        <charset val="134"/>
      </rPr>
      <t>2</t>
    </r>
  </si>
  <si>
    <t>预算科目</t>
  </si>
  <si>
    <t>调整预算数</t>
  </si>
  <si>
    <t>决算数为预算数的%</t>
  </si>
  <si>
    <t>决算数为上年决算数的%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</si>
  <si>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</si>
  <si>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</si>
  <si>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</si>
  <si>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</si>
  <si>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</si>
  <si>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</si>
  <si>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</si>
  <si>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</si>
  <si>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</si>
  <si>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</si>
  <si>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</si>
  <si>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</si>
  <si>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</si>
  <si>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</si>
  <si>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</si>
  <si>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</si>
  <si>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</si>
  <si>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</si>
  <si>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</si>
  <si>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</si>
  <si>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</si>
  <si>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政府住房基金收入</t>
  </si>
  <si>
    <t xml:space="preserve">    其他收入</t>
  </si>
  <si>
    <t>本 年 收 入 合 计</t>
  </si>
  <si>
    <t xml:space="preserve">   注：1.2021年全县一般公共预算地方收入69287万元，比同期增长9.47%，为预算的103.28%。</t>
  </si>
  <si>
    <t xml:space="preserve"> </t>
  </si>
  <si>
    <t>2021年度南县一般公共预算收入决算总表(本级）</t>
  </si>
  <si>
    <t xml:space="preserve">     注：1.2021年本级一般公共预算地方收入69287万元，比同期增长9.47%，为预算的103.28%；</t>
  </si>
  <si>
    <t xml:space="preserve">        3.2021年本级一般公共预算地方收入分科目情况详见表4。</t>
  </si>
  <si>
    <t>2021年度南县一般公共预算收入明细表(本级）</t>
  </si>
  <si>
    <t xml:space="preserve">    烟叶税</t>
  </si>
  <si>
    <t xml:space="preserve">   注：1.2021年本级一般公共预算地方收入69287万元，比同期增长9.47%，为预算的103.28%。</t>
  </si>
  <si>
    <t>一、一般公共预算支出</t>
  </si>
  <si>
    <t>二、上解上级支出</t>
  </si>
  <si>
    <t xml:space="preserve">     体制上解支出</t>
  </si>
  <si>
    <t xml:space="preserve">     专项上解支出</t>
  </si>
  <si>
    <t>三、地方政府一般债务还本支出</t>
  </si>
  <si>
    <t>四、补充预算稳定调节基金</t>
  </si>
  <si>
    <t>五、结转下年</t>
  </si>
  <si>
    <t xml:space="preserve">    净结余</t>
  </si>
  <si>
    <t>支  出  总  计</t>
  </si>
  <si>
    <t xml:space="preserve">   注： 1.2021年全县一般公共预算支出494646万元，比同期增下降1.29%，完成预算的87.18%；</t>
  </si>
  <si>
    <t xml:space="preserve">       2.2021年全县一般公共预算支出功能决算情况见表7；</t>
  </si>
  <si>
    <t xml:space="preserve">       3.2021年全县一般公共预算支出功能分类明细情况详见表8；</t>
  </si>
  <si>
    <t xml:space="preserve">       4.2021年全县一般公共预算支出功能预算完成情况详见表6。</t>
  </si>
  <si>
    <t>预算数</t>
  </si>
  <si>
    <t>完成预算的%</t>
  </si>
  <si>
    <t>一、本级支出合计</t>
  </si>
  <si>
    <t xml:space="preserve">   其中：201 一般公共服务支出</t>
  </si>
  <si>
    <t>202 外交支出</t>
  </si>
  <si>
    <t>203 国防支出</t>
  </si>
  <si>
    <t>204 公共安全支出</t>
  </si>
  <si>
    <t>205 教育支出</t>
  </si>
  <si>
    <t>206 科学技术支出</t>
  </si>
  <si>
    <t>207 文化体育与传媒支出</t>
  </si>
  <si>
    <t>208 社会保障和就业支出</t>
  </si>
  <si>
    <t>210 卫生健康支出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</si>
  <si>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</si>
  <si>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</si>
  <si>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</si>
  <si>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</si>
  <si>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</si>
  <si>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</si>
  <si>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</si>
  <si>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</si>
  <si>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自然资源海洋气象等支出</t>
  </si>
  <si>
    <t>221 住房保障支出</t>
  </si>
  <si>
    <t>222 粮油物资储备支出</t>
  </si>
  <si>
    <t>224 灾害防治及应急管理支出</t>
  </si>
  <si>
    <t>227 预备费</t>
  </si>
  <si>
    <t>229 其他支出(类)</t>
  </si>
  <si>
    <t>232 债务付息支出</t>
  </si>
  <si>
    <t>233 债务发行费用支出</t>
  </si>
  <si>
    <t>三、债务还本支出</t>
  </si>
  <si>
    <t>2021年决算数</t>
  </si>
  <si>
    <t>2020年决算数</t>
  </si>
  <si>
    <t>一般公共预算支出</t>
  </si>
  <si>
    <t>201 一般公共服务支出</t>
  </si>
  <si>
    <t>说明：1、金融支出下降75.89%主要是因为上级部门减少了对重点企业的贷款贴息专项资金770万元；</t>
  </si>
  <si>
    <t xml:space="preserve">     2、交通运输支出下降16.23%主要是因为减少S511线、S307线公路建设支出1.8亿元；</t>
  </si>
  <si>
    <t xml:space="preserve">     3、一般公共服务支出下降13.09%主要是因为压缩一般性支出所致。</t>
  </si>
  <si>
    <t>科目编码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</si>
  <si>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</si>
  <si>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</si>
  <si>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</si>
  <si>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</si>
  <si>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</si>
  <si>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</si>
  <si>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其他人大事务支出</t>
  </si>
  <si>
    <t xml:space="preserve">  政协事务</t>
  </si>
  <si>
    <t xml:space="preserve">    政协会议</t>
  </si>
  <si>
    <t xml:space="preserve">    事业运行</t>
  </si>
  <si>
    <t xml:space="preserve">    其他政协事务支出</t>
  </si>
  <si>
    <t xml:space="preserve">  政府办公厅(室)及相关机构事务</t>
  </si>
  <si>
    <t xml:space="preserve">    专项业务及机关事务管理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</si>
  <si>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</si>
  <si>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</si>
  <si>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</si>
  <si>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</si>
  <si>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</si>
  <si>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</si>
  <si>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  其他发展与改革事务支出</t>
  </si>
  <si>
    <t xml:space="preserve">  统计信息事务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</si>
  <si>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</si>
  <si>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</si>
  <si>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</si>
  <si>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</si>
  <si>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</si>
  <si>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</si>
  <si>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</si>
  <si>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</si>
  <si>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</si>
  <si>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</si>
  <si>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</si>
  <si>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</si>
  <si>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其他审计事务支出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</si>
  <si>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</si>
  <si>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</si>
  <si>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</si>
  <si>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</si>
  <si>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</si>
  <si>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</si>
  <si>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  知识产权宏观管理</t>
  </si>
  <si>
    <t xml:space="preserve">    其他知识产权事务支出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</si>
  <si>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</si>
  <si>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</si>
  <si>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</si>
  <si>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</si>
  <si>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</si>
  <si>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</si>
  <si>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</si>
  <si>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</si>
  <si>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</si>
  <si>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</si>
  <si>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</si>
  <si>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</si>
  <si>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</si>
  <si>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</si>
  <si>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</si>
  <si>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</si>
  <si>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</si>
  <si>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</si>
  <si>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</si>
  <si>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</si>
  <si>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</si>
  <si>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对外联络事务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</si>
  <si>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</si>
  <si>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</si>
  <si>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</si>
  <si>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其他网信事务支出</t>
  </si>
  <si>
    <t xml:space="preserve">  市场监督管理事务</t>
  </si>
  <si>
    <t xml:space="preserve">    市场主体管理</t>
  </si>
  <si>
    <t xml:space="preserve">    药品事务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</si>
  <si>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</si>
  <si>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</si>
  <si>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</si>
  <si>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</si>
  <si>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>国防支出</t>
  </si>
  <si>
    <t xml:space="preserve">  国防动员</t>
  </si>
  <si>
    <t xml:space="preserve">    兵役征集</t>
  </si>
  <si>
    <t xml:space="preserve">    人民防空</t>
  </si>
  <si>
    <t xml:space="preserve">    其他国防动员支出</t>
  </si>
  <si>
    <t>公共安全支出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</si>
  <si>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</si>
  <si>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</si>
  <si>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</si>
  <si>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</si>
  <si>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其他公安支出</t>
  </si>
  <si>
    <t xml:space="preserve">  国家安全</t>
  </si>
  <si>
    <t xml:space="preserve">  检察</t>
  </si>
  <si>
    <t xml:space="preserve">    其他检察支出</t>
  </si>
  <si>
    <t xml:space="preserve">  法院</t>
  </si>
  <si>
    <t xml:space="preserve">  司法</t>
  </si>
  <si>
    <t xml:space="preserve">    律师管理</t>
  </si>
  <si>
    <t xml:space="preserve">    其他司法支出</t>
  </si>
  <si>
    <t xml:space="preserve">  强制隔离戒毒</t>
  </si>
  <si>
    <t xml:space="preserve">    强制隔离戒毒人员教育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</si>
  <si>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</si>
  <si>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</si>
  <si>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</si>
  <si>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</si>
  <si>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</si>
  <si>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</si>
  <si>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</si>
  <si>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</si>
  <si>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</si>
  <si>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</si>
  <si>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</si>
  <si>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</si>
  <si>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</si>
  <si>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广播电视教育</t>
  </si>
  <si>
    <t xml:space="preserve">    广播电视学校</t>
  </si>
  <si>
    <t xml:space="preserve">    其他广播电视教育支出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</si>
  <si>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</si>
  <si>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</si>
  <si>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</si>
  <si>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</si>
  <si>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</si>
  <si>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</si>
  <si>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</si>
  <si>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</si>
  <si>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</si>
  <si>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</si>
  <si>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</si>
  <si>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</si>
  <si>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</si>
  <si>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</si>
  <si>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</si>
  <si>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科技成果转化与扩散</t>
  </si>
  <si>
    <t xml:space="preserve">  科技条件与服务</t>
  </si>
  <si>
    <t xml:space="preserve">    其他科技条件与服务支出</t>
  </si>
  <si>
    <t xml:space="preserve">  科学技术普及</t>
  </si>
  <si>
    <t xml:space="preserve">    科普活动</t>
  </si>
  <si>
    <t xml:space="preserve">    青少年科技活动</t>
  </si>
  <si>
    <t xml:space="preserve">    科技馆站</t>
  </si>
  <si>
    <t xml:space="preserve">    其他科学技术普及支出</t>
  </si>
  <si>
    <t xml:space="preserve">  科技重大项目</t>
  </si>
  <si>
    <t xml:space="preserve">    重点研发计划</t>
  </si>
  <si>
    <t xml:space="preserve">  其他科学技术支出(款)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</si>
  <si>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</si>
  <si>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</si>
  <si>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</si>
  <si>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</si>
  <si>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</si>
  <si>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</si>
  <si>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</si>
  <si>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</si>
  <si>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</si>
  <si>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文化和旅游管理事务</t>
  </si>
  <si>
    <t xml:space="preserve">    其他文化和旅游支出</t>
  </si>
  <si>
    <t xml:space="preserve">  文物</t>
  </si>
  <si>
    <t xml:space="preserve">    博物馆</t>
  </si>
  <si>
    <t xml:space="preserve">    其他文物支出</t>
  </si>
  <si>
    <t xml:space="preserve">  体育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</si>
  <si>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</si>
  <si>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</si>
  <si>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</si>
  <si>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</si>
  <si>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</si>
  <si>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其他新闻出版电影支出</t>
  </si>
  <si>
    <t xml:space="preserve">  广播电视</t>
  </si>
  <si>
    <t xml:space="preserve">    广播电视事务</t>
  </si>
  <si>
    <t xml:space="preserve">  其他文化体育与传媒支出(款)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</si>
  <si>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</si>
  <si>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</si>
  <si>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</si>
  <si>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</si>
  <si>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</si>
  <si>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社会保险业务管理事务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</si>
  <si>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</si>
  <si>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</si>
  <si>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</si>
  <si>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</si>
  <si>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</si>
  <si>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</si>
  <si>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</si>
  <si>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对机关事业单位基本养老保险基金的补助</t>
  </si>
  <si>
    <t xml:space="preserve">    其他行政事业单位养老支出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</si>
  <si>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</si>
  <si>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</si>
  <si>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</si>
  <si>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</si>
  <si>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</si>
  <si>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</si>
  <si>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</si>
  <si>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</si>
  <si>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</si>
  <si>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</si>
  <si>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</si>
  <si>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军队转业干部安置</t>
  </si>
  <si>
    <t xml:space="preserve">  社会福利</t>
  </si>
  <si>
    <t xml:space="preserve">    老年福利</t>
  </si>
  <si>
    <t xml:space="preserve">    殡葬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</si>
  <si>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</si>
  <si>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</si>
  <si>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</si>
  <si>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</si>
  <si>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</si>
  <si>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</si>
  <si>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</si>
  <si>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</si>
  <si>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</si>
  <si>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</si>
  <si>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</si>
  <si>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</si>
  <si>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</si>
  <si>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</si>
  <si>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</si>
  <si>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</si>
  <si>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</si>
  <si>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</si>
  <si>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</si>
  <si>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财政对其他社会保险基金的补助</t>
  </si>
  <si>
    <t xml:space="preserve">    其他财政对社会保险基金的补助</t>
  </si>
  <si>
    <t xml:space="preserve">  退役军人管理事务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</si>
  <si>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</si>
  <si>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</si>
  <si>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</si>
  <si>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</si>
  <si>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</si>
  <si>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</si>
  <si>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</si>
  <si>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</si>
  <si>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</si>
  <si>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精神病医院</t>
  </si>
  <si>
    <t xml:space="preserve">    妇幼保健医院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</si>
  <si>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</si>
  <si>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</si>
  <si>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</si>
  <si>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</si>
  <si>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</si>
  <si>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</si>
  <si>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</si>
  <si>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</si>
  <si>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</si>
  <si>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</si>
  <si>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</si>
  <si>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</si>
  <si>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</si>
  <si>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</si>
  <si>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</si>
  <si>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</si>
  <si>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</si>
  <si>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</si>
  <si>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</si>
  <si>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</si>
  <si>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</si>
  <si>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</si>
  <si>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</si>
  <si>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</si>
  <si>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</si>
  <si>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</si>
  <si>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</si>
  <si>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</si>
  <si>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医疗保障管理事务</t>
  </si>
  <si>
    <t xml:space="preserve">    医疗保障经办事务</t>
  </si>
  <si>
    <t xml:space="preserve">    其他医疗保障管理事务支出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</si>
  <si>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</si>
  <si>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</si>
  <si>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</si>
  <si>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</si>
  <si>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</si>
  <si>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</si>
  <si>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</si>
  <si>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</si>
  <si>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</si>
  <si>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 xml:space="preserve">  自然生态保护</t>
  </si>
  <si>
    <t xml:space="preserve">    农村环境保护</t>
  </si>
  <si>
    <t xml:space="preserve">  能源节约利用(款)</t>
  </si>
  <si>
    <t xml:space="preserve">    能源节约利用(项)</t>
  </si>
  <si>
    <t xml:space="preserve">  污染减排</t>
  </si>
  <si>
    <t xml:space="preserve">    其他污染减排支出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</si>
  <si>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</si>
  <si>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</si>
  <si>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</si>
  <si>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</si>
  <si>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</si>
  <si>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</si>
  <si>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</si>
  <si>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</si>
  <si>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</si>
  <si>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</si>
  <si>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</si>
  <si>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</si>
  <si>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</si>
  <si>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</si>
  <si>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</si>
  <si>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</si>
  <si>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科技转化与推广服务</t>
  </si>
  <si>
    <t xml:space="preserve">    病虫害控制</t>
  </si>
  <si>
    <t xml:space="preserve">    执法监管</t>
  </si>
  <si>
    <t xml:space="preserve">    防灾救灾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</si>
  <si>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</si>
  <si>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</si>
  <si>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</si>
  <si>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</si>
  <si>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</si>
  <si>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</si>
  <si>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</si>
  <si>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</si>
  <si>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</si>
  <si>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</si>
  <si>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</si>
  <si>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森林资源培育</t>
  </si>
  <si>
    <t xml:space="preserve">    森林资源管理</t>
  </si>
  <si>
    <t xml:space="preserve">    森林生态效益补偿</t>
  </si>
  <si>
    <t xml:space="preserve">    自然保护区等管理</t>
  </si>
  <si>
    <t xml:space="preserve">    湿地保护</t>
  </si>
  <si>
    <t xml:space="preserve">    执法与监督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</si>
  <si>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</si>
  <si>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</si>
  <si>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</si>
  <si>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</si>
  <si>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</si>
  <si>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</si>
  <si>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水文测报</t>
  </si>
  <si>
    <t xml:space="preserve">    防汛</t>
  </si>
  <si>
    <t xml:space="preserve">    农村水利</t>
  </si>
  <si>
    <t xml:space="preserve">    江河湖库水系综合整治</t>
  </si>
  <si>
    <t xml:space="preserve">    大中型水库移民后期扶持专项支出</t>
  </si>
  <si>
    <t xml:space="preserve">    其他水利支出</t>
  </si>
  <si>
    <t xml:space="preserve">  扶贫</t>
  </si>
  <si>
    <t xml:space="preserve">    扶贫贷款奖补和贴息</t>
  </si>
  <si>
    <t xml:space="preserve">    其他扶贫支出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</si>
  <si>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</si>
  <si>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</si>
  <si>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</si>
  <si>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</si>
  <si>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</si>
  <si>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</si>
  <si>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</si>
  <si>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</si>
  <si>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</si>
  <si>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</si>
  <si>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</si>
  <si>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</si>
  <si>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</si>
  <si>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</si>
  <si>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</si>
  <si>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</si>
  <si>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</si>
  <si>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</si>
  <si>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</si>
  <si>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</si>
  <si>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</si>
  <si>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</si>
  <si>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公路运输管理</t>
  </si>
  <si>
    <t xml:space="preserve">    其他公路水路运输支出</t>
  </si>
  <si>
    <t xml:space="preserve">  铁路运输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</si>
  <si>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</si>
  <si>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</si>
  <si>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</si>
  <si>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</si>
  <si>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其他交通运输支出(款)</t>
  </si>
  <si>
    <t xml:space="preserve">    其他交通运输支出(项)</t>
  </si>
  <si>
    <t>资源勘探信息等支出</t>
  </si>
  <si>
    <t xml:space="preserve">  工业和信息产业监管</t>
  </si>
  <si>
    <t xml:space="preserve">    其他工业和信息产业监管支出</t>
  </si>
  <si>
    <t xml:space="preserve">  支持中小企业发展和管理支出</t>
  </si>
  <si>
    <t xml:space="preserve">    其他支持中小企业发展和管理支出</t>
  </si>
  <si>
    <t>商业服务业等支出</t>
  </si>
  <si>
    <t xml:space="preserve">  商业流通事务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</si>
  <si>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</si>
  <si>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</si>
  <si>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</si>
  <si>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</si>
  <si>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金融支出</t>
  </si>
  <si>
    <t xml:space="preserve">  金融发展支出</t>
  </si>
  <si>
    <t xml:space="preserve">    利息费用补贴支出</t>
  </si>
  <si>
    <t xml:space="preserve">    其他金融发展支出</t>
  </si>
  <si>
    <t xml:space="preserve">  其他金融支出(款)</t>
  </si>
  <si>
    <t xml:space="preserve">    重点企业贷款贴息</t>
  </si>
  <si>
    <t xml:space="preserve">    其他金融支出(项)</t>
  </si>
  <si>
    <t>自然资源海洋气象等支出</t>
  </si>
  <si>
    <t xml:space="preserve">  自然资源事务</t>
  </si>
  <si>
    <t xml:space="preserve">    自然资源规划及管理</t>
  </si>
  <si>
    <t xml:space="preserve">    其他自然资源事务支出</t>
  </si>
  <si>
    <t xml:space="preserve">  气象事务</t>
  </si>
  <si>
    <t xml:space="preserve">    其他气象事务支出</t>
  </si>
  <si>
    <t>住房保障支出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</si>
  <si>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</si>
  <si>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</si>
  <si>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</si>
  <si>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</si>
  <si>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</si>
  <si>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</si>
  <si>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</si>
  <si>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</si>
  <si>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</si>
  <si>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</si>
  <si>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专项业务活动</t>
  </si>
  <si>
    <t xml:space="preserve">    粮食风险基金</t>
  </si>
  <si>
    <t xml:space="preserve">    其他粮油物资事务支出</t>
  </si>
  <si>
    <t xml:space="preserve">  重要商品储备</t>
  </si>
  <si>
    <t xml:space="preserve">    肉类储备</t>
  </si>
  <si>
    <t>灾害防治及应急管理支出</t>
  </si>
  <si>
    <t xml:space="preserve">  应急管理事务</t>
  </si>
  <si>
    <t xml:space="preserve">    灾害风险防治</t>
  </si>
  <si>
    <t xml:space="preserve">    应急管理</t>
  </si>
  <si>
    <t xml:space="preserve">    其他应急管理支出</t>
  </si>
  <si>
    <t xml:space="preserve">  消防事务</t>
  </si>
  <si>
    <t xml:space="preserve">    其他消防事务支出</t>
  </si>
  <si>
    <t xml:space="preserve">  自然灾害救灾及恢复重建支出</t>
  </si>
  <si>
    <t xml:space="preserve">    自然灾害救灾补助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</si>
  <si>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</si>
  <si>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</si>
  <si>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</si>
  <si>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</si>
  <si>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</si>
  <si>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</si>
  <si>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</si>
  <si>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</si>
  <si>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>本 年 支 出 合 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</si>
  <si>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</si>
  <si>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</si>
  <si>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</si>
  <si>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</si>
  <si>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</si>
  <si>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</si>
  <si>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</si>
  <si>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</si>
  <si>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</si>
  <si>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</si>
  <si>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</si>
  <si>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</si>
  <si>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</si>
  <si>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</si>
  <si>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</si>
  <si>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</si>
  <si>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</si>
  <si>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</si>
  <si>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</si>
  <si>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</si>
  <si>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</si>
  <si>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</si>
  <si>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</si>
  <si>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</si>
  <si>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</si>
  <si>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</si>
  <si>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</si>
  <si>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</si>
  <si>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</si>
  <si>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</si>
  <si>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</si>
  <si>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</si>
  <si>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</si>
  <si>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</si>
  <si>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</si>
  <si>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</si>
  <si>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</si>
  <si>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</si>
  <si>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</si>
  <si>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</si>
  <si>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</si>
  <si>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</si>
  <si>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</si>
  <si>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</si>
  <si>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</si>
  <si>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</si>
  <si>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</si>
  <si>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</si>
  <si>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</si>
  <si>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>其他支出</t>
  </si>
  <si>
    <t xml:space="preserve">  其他支出</t>
  </si>
  <si>
    <t xml:space="preserve">   注： 1.2021年本级一般公共预算支出494646万元，比同期下降1.29%，完成预算的87.18%；</t>
  </si>
  <si>
    <t xml:space="preserve">       2.2021年本级一般公共预算支出功能决算情况见表13；</t>
  </si>
  <si>
    <t xml:space="preserve">       3.2021年本级一般公共预算支出功能分类明细情况详见表14；</t>
  </si>
  <si>
    <t xml:space="preserve">       4.2021年本级一般公共预算支出功能预算完成情况详见表12。</t>
  </si>
  <si>
    <t>增长比率</t>
  </si>
  <si>
    <t>一、返还性收入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</si>
  <si>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</si>
  <si>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</si>
  <si>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</si>
  <si>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</si>
  <si>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</si>
  <si>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</si>
  <si>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>二、一般性转移支付收入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</si>
  <si>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</si>
  <si>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</si>
  <si>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</si>
  <si>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</si>
  <si>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</si>
  <si>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</si>
  <si>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</si>
  <si>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</si>
  <si>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</si>
  <si>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</si>
  <si>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</si>
  <si>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边疆地区转移支付收入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</si>
  <si>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</si>
  <si>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</si>
  <si>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</si>
  <si>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</si>
  <si>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</si>
  <si>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</si>
  <si>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</si>
  <si>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</si>
  <si>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</si>
  <si>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</si>
  <si>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</si>
  <si>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</si>
  <si>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</si>
  <si>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</si>
  <si>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</si>
  <si>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</si>
  <si>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</si>
  <si>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</si>
  <si>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</si>
  <si>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</si>
  <si>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r>
      <rPr>
        <sz val="10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 xml:space="preserve"> 灾害防治及应急管理共同财政事权转移支付收入  </t>
    </r>
  </si>
  <si>
    <t xml:space="preserve">    其他共同财政事权转移支付收入  </t>
  </si>
  <si>
    <t xml:space="preserve">    其他一般性转移支付收入</t>
  </si>
  <si>
    <t>三、专项转移支付收入</t>
  </si>
  <si>
    <t>　　一般公共服务</t>
  </si>
  <si>
    <t>　　外交</t>
  </si>
  <si>
    <t>　　国防</t>
  </si>
  <si>
    <t>　　公共安全</t>
  </si>
  <si>
    <t>　　教育</t>
  </si>
  <si>
    <t>　　科学技术</t>
  </si>
  <si>
    <t xml:space="preserve">    文化旅游体育与传媒</t>
  </si>
  <si>
    <t>　　社会保障和就业</t>
  </si>
  <si>
    <t xml:space="preserve">    卫生健康</t>
  </si>
  <si>
    <t>　　节能环保</t>
  </si>
  <si>
    <t>　　城乡社区</t>
  </si>
  <si>
    <t>　　农林水</t>
  </si>
  <si>
    <t>　　交通运输</t>
  </si>
  <si>
    <t>　　资源勘探信息等</t>
  </si>
  <si>
    <t>　　商业服务业等</t>
  </si>
  <si>
    <t>　　金融</t>
  </si>
  <si>
    <t xml:space="preserve">    自然资源海洋气象等</t>
  </si>
  <si>
    <t>　　住房保障</t>
  </si>
  <si>
    <t>　　粮油物资储备</t>
  </si>
  <si>
    <t xml:space="preserve">    灾害防治及应急管理</t>
  </si>
  <si>
    <t>　　其他收入</t>
  </si>
  <si>
    <t>合计</t>
  </si>
  <si>
    <t>说明：1、2021年一般性转移支付收入比上年下降10.23%，主要是因为：（1)文化旅游体育与传媒共同财政事权转移支付收入下降56.08%; (2)灾害防治及应急管理共同财政事权转移支付收入下降84.67%；（3）其他一般性转移支付收入下降55.58%。</t>
  </si>
  <si>
    <t xml:space="preserve">     2、2021年专项转移支付收入下降13.95%，主要是因为：（1）教育减少1305万元，下降74.53%；（2）文化旅游体育与传媒减少919万元，下降70.97%；（3）农林水减少11541万元，下降28.05%；（4）商业服务业等减少1605万元，下降85.74%；（5）金融减少704万元，下降88.66%。</t>
  </si>
  <si>
    <t>一、专项转移支付</t>
  </si>
  <si>
    <t>　　201 一般公共服务</t>
  </si>
  <si>
    <t>　　202 外交</t>
  </si>
  <si>
    <t>　　203 国防</t>
  </si>
  <si>
    <t>　　204 公共安全</t>
  </si>
  <si>
    <t>　　205 教育</t>
  </si>
  <si>
    <t>　　206 科学技术</t>
  </si>
  <si>
    <t xml:space="preserve">    207 文化旅游体育与传媒</t>
  </si>
  <si>
    <t>　  208 社会保障和就业</t>
  </si>
  <si>
    <t xml:space="preserve">    210 卫生健康</t>
  </si>
  <si>
    <t xml:space="preserve">    211 节能环保</t>
  </si>
  <si>
    <t xml:space="preserve">    212 城乡社区</t>
  </si>
  <si>
    <t xml:space="preserve">    213 农林水</t>
  </si>
  <si>
    <t xml:space="preserve">    214 交通运输</t>
  </si>
  <si>
    <t xml:space="preserve">    215 资源勘探信息等</t>
  </si>
  <si>
    <t xml:space="preserve">    216 商业服务业等</t>
  </si>
  <si>
    <t xml:space="preserve">    217 金融</t>
  </si>
  <si>
    <t xml:space="preserve">    220 自然资源海洋气象等</t>
  </si>
  <si>
    <t xml:space="preserve">    221 住房保障</t>
  </si>
  <si>
    <t xml:space="preserve">    222 粮油物资储备</t>
  </si>
  <si>
    <t xml:space="preserve">    224 灾害防治及应急管理</t>
  </si>
  <si>
    <t xml:space="preserve">    229 其他</t>
  </si>
  <si>
    <t xml:space="preserve">   说明：专项转移支付收入下降13.95%，主要是因为：（1）教育减少1305万元，下降74.53%；（2）文化旅游体育与传媒减少919万元，下降70.97%；（3）农林水减少11541万元，下降28.05%；（4）商业服务业等减少1605万元，下降85.74%；（5）金融减少704万元，下降88.66%。</t>
  </si>
  <si>
    <t>2021年南县一般公共预算税收返还和转移支付决算表（分地区）</t>
  </si>
  <si>
    <t>地  区</t>
  </si>
  <si>
    <t>县对乡镇转移支付</t>
  </si>
  <si>
    <t>合  计</t>
  </si>
  <si>
    <t>华阁镇</t>
  </si>
  <si>
    <t>明山头镇</t>
  </si>
  <si>
    <t>乌嘴乡</t>
  </si>
  <si>
    <t>青树嘴镇</t>
  </si>
  <si>
    <t>茅草街镇</t>
  </si>
  <si>
    <t>三仙湖镇</t>
  </si>
  <si>
    <t>中鱼口乡</t>
  </si>
  <si>
    <t>南洲镇</t>
  </si>
  <si>
    <t>浪拔湖镇</t>
  </si>
  <si>
    <t>麻河口镇</t>
  </si>
  <si>
    <t>武圣宫镇</t>
  </si>
  <si>
    <t>厂窖镇</t>
  </si>
  <si>
    <t>说明：现行结算体制县级未列对乡镇转移支付。</t>
  </si>
  <si>
    <t>一、政府性基金收入</t>
  </si>
  <si>
    <t xml:space="preserve">  国有土地使用权出让收入</t>
  </si>
  <si>
    <t xml:space="preserve">  城市基础设施配套费收入</t>
  </si>
  <si>
    <t xml:space="preserve">  污水处理费收入</t>
  </si>
  <si>
    <t xml:space="preserve">  彩票公益金收入</t>
  </si>
  <si>
    <t xml:space="preserve">  其他政府性基金收入</t>
  </si>
  <si>
    <t>二、专项债券对应项目专项收入</t>
  </si>
  <si>
    <t>三、上级补助收入</t>
  </si>
  <si>
    <t>四、调入资金</t>
  </si>
  <si>
    <t>五、债务(转贷)收入</t>
  </si>
  <si>
    <t>收 入 总 计</t>
  </si>
  <si>
    <r>
      <rPr>
        <sz val="10"/>
        <color rgb="FF000000"/>
        <rFont val="宋体"/>
        <charset val="134"/>
      </rPr>
      <t xml:space="preserve">   注：1.2021年全县政府性基金收入91651万元，同比增长108.75%主要</t>
    </r>
    <r>
      <rPr>
        <sz val="10"/>
        <color theme="1"/>
        <rFont val="宋体"/>
        <charset val="134"/>
      </rPr>
      <t>是因为旱改水指标交易收入增加</t>
    </r>
    <r>
      <rPr>
        <sz val="10"/>
        <color rgb="FF000000"/>
        <rFont val="宋体"/>
        <charset val="134"/>
      </rPr>
      <t>；</t>
    </r>
  </si>
  <si>
    <t xml:space="preserve">       2.2021年全县政府性基金收入明细详见表21；</t>
  </si>
  <si>
    <t xml:space="preserve">       3.2021年全县上级补助收入明细情况详见表30。</t>
  </si>
  <si>
    <t>科目名称</t>
  </si>
  <si>
    <t xml:space="preserve">           政府性基金预算收入</t>
  </si>
  <si>
    <t xml:space="preserve">    土地出让价款收入</t>
  </si>
  <si>
    <t xml:space="preserve">    其他土地出让收入</t>
  </si>
  <si>
    <t xml:space="preserve">    福利彩票公益金收入</t>
  </si>
  <si>
    <r>
      <rPr>
        <sz val="10"/>
        <color rgb="FF000000"/>
        <rFont val="宋体"/>
        <charset val="134"/>
      </rPr>
      <t xml:space="preserve">   注：1.2021年本级政府性基金收入91651万元，同比增长108.75%</t>
    </r>
    <r>
      <rPr>
        <sz val="10"/>
        <color theme="1"/>
        <rFont val="宋体"/>
        <charset val="134"/>
      </rPr>
      <t>主要是因为旱改水指标交易收入增加</t>
    </r>
    <r>
      <rPr>
        <sz val="10"/>
        <color rgb="FF000000"/>
        <rFont val="宋体"/>
        <charset val="134"/>
      </rPr>
      <t>；</t>
    </r>
  </si>
  <si>
    <t xml:space="preserve">       2.2021年本级政府性基金收入明细详见表23；</t>
  </si>
  <si>
    <t xml:space="preserve">       3.2021年本级上级补助收入明细情况详见表30。</t>
  </si>
  <si>
    <t>2021年南县政府性基金预算支出决算总表（全辖）</t>
  </si>
  <si>
    <t>一、政府性基金本级支出</t>
  </si>
  <si>
    <t>二、政府性基金上解支出</t>
  </si>
  <si>
    <t>三、政府性基金调出资金</t>
  </si>
  <si>
    <t>四、债务还本支出</t>
  </si>
  <si>
    <t>五、政府性基金预算年终结余</t>
  </si>
  <si>
    <t xml:space="preserve">   注：1.2021年全县政府性基金支出功能决算情况见表25；</t>
  </si>
  <si>
    <t xml:space="preserve">      2.2021年全县政府性基金支出功能分类明细情况详见表26。</t>
  </si>
  <si>
    <t>一、本年支出</t>
  </si>
  <si>
    <t xml:space="preserve">    205 文化旅游体育与传媒支出</t>
  </si>
  <si>
    <t xml:space="preserve">    208 社会保障和就业支出</t>
  </si>
  <si>
    <t xml:space="preserve">    212 城乡社区支出</t>
  </si>
  <si>
    <t xml:space="preserve">    213 农林水支出</t>
  </si>
  <si>
    <t xml:space="preserve">    229 其他支出</t>
  </si>
  <si>
    <t xml:space="preserve">    232 债务付息支出</t>
  </si>
  <si>
    <t xml:space="preserve">    234 抗疫特别国债安排的支出</t>
  </si>
  <si>
    <t>二、调出资金</t>
  </si>
  <si>
    <t>四、上解支出</t>
  </si>
  <si>
    <t>支出合计</t>
  </si>
  <si>
    <t xml:space="preserve">   注：1.2021年全县政府性基金支出分类明细情况详见表26。</t>
  </si>
  <si>
    <t>政府性基金预算支出</t>
  </si>
  <si>
    <t xml:space="preserve">  国家电影事业发展专项资金安排的支出</t>
  </si>
  <si>
    <t xml:space="preserve">    资助国产影片放映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</si>
  <si>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</si>
  <si>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</si>
  <si>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</si>
  <si>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国有土地使用权出让收入及对应专项债务收入安排的支出</t>
  </si>
  <si>
    <t xml:space="preserve">    农村基础设施建设支出</t>
  </si>
  <si>
    <t xml:space="preserve">    土地出让业务支出</t>
  </si>
  <si>
    <t xml:space="preserve">    公共租赁住房支出</t>
  </si>
  <si>
    <t xml:space="preserve">    其他国有土地使用权出让收入安排的支出</t>
  </si>
  <si>
    <t xml:space="preserve">  城市基础设施配套费安排的支出</t>
  </si>
  <si>
    <t xml:space="preserve">    城市公共设施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</si>
  <si>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</si>
  <si>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</si>
  <si>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</si>
  <si>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国有土地使用权出让收入对应专项债务收入安排的支出  </t>
  </si>
  <si>
    <t xml:space="preserve">    其他国有土地使用权出让收入对应专项债务收入安排的支出  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</si>
  <si>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</si>
  <si>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</si>
  <si>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</si>
  <si>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其他政府性基金安排的支出  </t>
  </si>
  <si>
    <t xml:space="preserve">    其他地方自行试点项目收益专项债券收入安排的支出  </t>
  </si>
  <si>
    <t xml:space="preserve">  彩票发行销售机构业务费安排的支出</t>
  </si>
  <si>
    <t xml:space="preserve">    福利彩票销售机构的业务费支出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</si>
  <si>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</si>
  <si>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</si>
  <si>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</si>
  <si>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</si>
  <si>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</si>
  <si>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用于城乡医疗救助的彩票公益金支出</t>
  </si>
  <si>
    <t xml:space="preserve">  地方政府专项债务付息支出</t>
  </si>
  <si>
    <t xml:space="preserve">    其他政府性基金债务付息支出</t>
  </si>
  <si>
    <t>2021年南县政府性基金预算支出决算总表（本级）</t>
  </si>
  <si>
    <t xml:space="preserve">   注：1.2021年本级政府性基金支出功能决算情况见表28；</t>
  </si>
  <si>
    <t xml:space="preserve">      2.2021年本级政府性基金支出功能分类明细情况详见表29。</t>
  </si>
  <si>
    <t xml:space="preserve">   注：1.2021年本级政府性基金支出分类明细情况详见表29。</t>
  </si>
  <si>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年度南县政府性基金预算转移支付收入决算表</t>
    </r>
  </si>
  <si>
    <r>
      <rPr>
        <sz val="10"/>
        <color rgb="FF000000"/>
        <rFont val="宋体"/>
        <charset val="134"/>
      </rPr>
      <t>表</t>
    </r>
    <r>
      <rPr>
        <sz val="10"/>
        <color rgb="FF000000"/>
        <rFont val="Times New Roman"/>
        <charset val="134"/>
      </rPr>
      <t>30</t>
    </r>
  </si>
  <si>
    <r>
      <rPr>
        <sz val="10"/>
        <color rgb="FF000000"/>
        <rFont val="宋体"/>
        <charset val="134"/>
      </rPr>
      <t>单位</t>
    </r>
    <r>
      <rPr>
        <sz val="10"/>
        <color rgb="FF000000"/>
        <rFont val="Times New Roman"/>
        <charset val="134"/>
      </rPr>
      <t>:</t>
    </r>
    <r>
      <rPr>
        <sz val="10"/>
        <color rgb="FF000000"/>
        <rFont val="宋体"/>
        <charset val="134"/>
      </rPr>
      <t>万元</t>
    </r>
  </si>
  <si>
    <r>
      <rPr>
        <b/>
        <sz val="11"/>
        <color rgb="FF000000"/>
        <rFont val="宋体"/>
        <charset val="134"/>
      </rPr>
      <t>收入项目</t>
    </r>
  </si>
  <si>
    <r>
      <rPr>
        <b/>
        <sz val="11"/>
        <color rgb="FF000000"/>
        <rFont val="Times New Roman"/>
        <charset val="134"/>
      </rPr>
      <t>2021</t>
    </r>
    <r>
      <rPr>
        <b/>
        <sz val="11"/>
        <color rgb="FF000000"/>
        <rFont val="宋体"/>
        <charset val="134"/>
      </rPr>
      <t>年决算数</t>
    </r>
  </si>
  <si>
    <r>
      <rPr>
        <b/>
        <sz val="11"/>
        <color rgb="FF000000"/>
        <rFont val="Times New Roman"/>
        <charset val="134"/>
      </rPr>
      <t>2020</t>
    </r>
    <r>
      <rPr>
        <b/>
        <sz val="11"/>
        <color rgb="FF000000"/>
        <rFont val="宋体"/>
        <charset val="134"/>
      </rPr>
      <t>年决算数</t>
    </r>
  </si>
  <si>
    <r>
      <rPr>
        <b/>
        <sz val="12"/>
        <color rgb="FF000000"/>
        <rFont val="宋体"/>
        <charset val="134"/>
      </rPr>
      <t>决算数为上年决算数的</t>
    </r>
    <r>
      <rPr>
        <b/>
        <sz val="12"/>
        <color rgb="FF000000"/>
        <rFont val="Times New Roman"/>
        <charset val="134"/>
      </rPr>
      <t>%</t>
    </r>
  </si>
  <si>
    <r>
      <rPr>
        <b/>
        <sz val="11"/>
        <color rgb="FF000000"/>
        <rFont val="宋体"/>
        <charset val="134"/>
      </rPr>
      <t>政府性基金预算补助收入</t>
    </r>
  </si>
  <si>
    <t>国家电影事业发展专项资金相关收入</t>
  </si>
  <si>
    <t>大中型水库移民后期扶持基金收入</t>
  </si>
  <si>
    <t>城市基础设施配套费相关收入</t>
  </si>
  <si>
    <t>国家重大水利工程建设基金相关收入</t>
  </si>
  <si>
    <t>彩票发行机构和彩票销售机构的业务费用</t>
  </si>
  <si>
    <t>彩票公益金收入</t>
  </si>
  <si>
    <t>抗疫特别国债收入</t>
  </si>
  <si>
    <t>2021年南县政府性基金预算转移支付决算表（分地区）</t>
  </si>
  <si>
    <t>单位：万元</t>
  </si>
  <si>
    <t xml:space="preserve">乡  镇 </t>
  </si>
  <si>
    <t>金  额</t>
  </si>
  <si>
    <t>合 计</t>
  </si>
  <si>
    <t>2021年南县政府性基金预算转移支付决算表（分项目）</t>
  </si>
  <si>
    <t>决算合计</t>
  </si>
  <si>
    <t>分乡镇</t>
  </si>
  <si>
    <t>政府性基金预算收入</t>
  </si>
  <si>
    <t>核电站乏燃料处理处置基金收入</t>
  </si>
  <si>
    <t>旅游发展基金收入</t>
  </si>
  <si>
    <t>小型水库移民扶助基金相关收入</t>
  </si>
  <si>
    <t>可再生能源电价附加收入</t>
  </si>
  <si>
    <t>废弃电器电子产品处理基金收入</t>
  </si>
  <si>
    <t>国有土地使用权出让相关收入</t>
  </si>
  <si>
    <t>国有土地收益基金相关收入</t>
  </si>
  <si>
    <t>农业土地开发资金相关收入</t>
  </si>
  <si>
    <t>污水处理费相关收入</t>
  </si>
  <si>
    <t>大中型水库库区基金相关收入</t>
  </si>
  <si>
    <t>三峡水库库区基金收入</t>
  </si>
  <si>
    <t>海南省高等级公路车辆通行附加费相关收入</t>
  </si>
  <si>
    <t>车辆通行费相关收入</t>
  </si>
  <si>
    <t>港口建设费相关收入</t>
  </si>
  <si>
    <t>铁路建设基金收入</t>
  </si>
  <si>
    <t>船舶油污损害赔偿基金收入</t>
  </si>
  <si>
    <t>民航发展基金收入</t>
  </si>
  <si>
    <t>农网还贷资金收入</t>
  </si>
  <si>
    <t>中央特别国债经营基金收入</t>
  </si>
  <si>
    <t>中央特别国债经营基金财务收入</t>
  </si>
  <si>
    <t>其他政府性基金相关收入</t>
  </si>
  <si>
    <t>一、本年收入</t>
  </si>
  <si>
    <t xml:space="preserve">    利润收入</t>
  </si>
  <si>
    <t xml:space="preserve">    股利、股息收入</t>
  </si>
  <si>
    <t xml:space="preserve">    产权转让收入</t>
  </si>
  <si>
    <t xml:space="preserve">    清算收入</t>
  </si>
  <si>
    <t xml:space="preserve">    其他国有资本经营预算收入</t>
  </si>
  <si>
    <t>三、上年结余</t>
  </si>
  <si>
    <t xml:space="preserve">   22301 解决历史遗留问题及改革成本支出</t>
  </si>
  <si>
    <t xml:space="preserve">   22302 国有企业资本金注入</t>
  </si>
  <si>
    <t xml:space="preserve">   22303 国有企业政策性补贴</t>
  </si>
  <si>
    <t xml:space="preserve">   22399 其他国有资本经营预算支出</t>
  </si>
  <si>
    <t>三、调出资金</t>
  </si>
  <si>
    <t>四、年终结余</t>
  </si>
  <si>
    <t>2021年南县国有资本经营预算转移支付决算表（分地区）</t>
  </si>
  <si>
    <t>金额</t>
  </si>
  <si>
    <t>2021年南县国有资本经营预算转移支付决算表（分项目）</t>
  </si>
  <si>
    <t>项目</t>
  </si>
  <si>
    <t>国有资本经营预算上级补助收入</t>
  </si>
  <si>
    <t>说明：现行结算体制县级没有国有资本转移支付。</t>
  </si>
  <si>
    <t>项    目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</si>
  <si>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</si>
  <si>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</si>
  <si>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</si>
  <si>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</si>
  <si>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</si>
  <si>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</si>
  <si>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</si>
  <si>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</si>
  <si>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</si>
  <si>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</si>
  <si>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</si>
  <si>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</si>
  <si>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</si>
  <si>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</si>
  <si>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中央调剂资金收入</t>
  </si>
  <si>
    <t>二、上年结余</t>
  </si>
  <si>
    <t>收入合计</t>
  </si>
  <si>
    <t>说明：1.表39中B14收入合计与表40中B11支出合计相差22595万元，是因为职工基本医疗保险(含生育保险)基金和城乡居民基本医疗保险基金实行市级统筹，本级资金全部上缴。</t>
  </si>
  <si>
    <t>一、支出</t>
  </si>
  <si>
    <t xml:space="preserve">   其中:社会保险待遇支出</t>
  </si>
  <si>
    <t xml:space="preserve">      转移支出</t>
  </si>
  <si>
    <t xml:space="preserve">      其他支出</t>
  </si>
  <si>
    <t xml:space="preserve">     中央调剂资金支出</t>
  </si>
  <si>
    <t>二、年末滚存结余</t>
  </si>
  <si>
    <t>2021年度南县地方政府一般债务限额及余额情况表</t>
  </si>
  <si>
    <t>一、2020年末地方政府债务余额</t>
  </si>
  <si>
    <t xml:space="preserve">  一般债务</t>
  </si>
  <si>
    <t>二、2021年地方政府债务余额限额</t>
  </si>
  <si>
    <t>三、2021年地方政府债务(转贷)收入</t>
  </si>
  <si>
    <t>四、2021年地方政府债务还本支出</t>
  </si>
  <si>
    <t>五、2021年地方政府债务余额</t>
  </si>
  <si>
    <t>说明：1.新增一般债务45267万元中包括再融资债券18967万元、一般债券26300万元。</t>
  </si>
  <si>
    <t>2021年度南县地方政府专项债务限额及余额情况表</t>
  </si>
  <si>
    <t xml:space="preserve">  专项债务</t>
  </si>
  <si>
    <t>一、地方政府债务付息支出</t>
  </si>
  <si>
    <t xml:space="preserve">      一般债务</t>
  </si>
  <si>
    <t xml:space="preserve">      专项债务</t>
  </si>
  <si>
    <t>注：一般债务付息支出7938万元中：一般债券付息支出7938万元。</t>
  </si>
  <si>
    <t>2021年南县政府新增一般债务安排情况表</t>
  </si>
  <si>
    <t>一、南县外国语学校</t>
  </si>
  <si>
    <t>二、S511南县东河至茅草街公路改建工程（农村公路）</t>
  </si>
  <si>
    <t>三、S307南县三仙湖至思乐公路工程（国省干线）</t>
  </si>
  <si>
    <t>四、南县农村人居环境整治项目</t>
  </si>
  <si>
    <t>2021年南县政府新增专项债务安排情况表</t>
  </si>
  <si>
    <t>一、南县幼儿园建设项目</t>
  </si>
  <si>
    <t>二、南县经济开发区智能综合产业园项目</t>
  </si>
  <si>
    <t>三、南县经济开发区高科纺织产业园项目</t>
  </si>
  <si>
    <t>四、南县经济开发区橡塑扩容提质产业园项目</t>
  </si>
  <si>
    <t>五、南县创新区现代农业产业园</t>
  </si>
  <si>
    <t>六、养老体系工程项目</t>
  </si>
  <si>
    <t>七、2021年南县老旧小区建设项目</t>
  </si>
</sst>
</file>

<file path=xl/styles.xml><?xml version="1.0" encoding="utf-8"?>
<styleSheet xmlns="http://schemas.openxmlformats.org/spreadsheetml/2006/main">
  <numFmts count="7">
    <numFmt numFmtId="176" formatCode="#,##0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178" formatCode="* #,##0;* \-#,##0;* &quot;-&quot;;@"/>
    <numFmt numFmtId="44" formatCode="_ &quot;￥&quot;* #,##0.00_ ;_ &quot;￥&quot;* \-#,##0.00_ ;_ &quot;￥&quot;* &quot;-&quot;??_ ;_ @_ "/>
    <numFmt numFmtId="41" formatCode="_ * #,##0_ ;_ * \-#,##0_ ;_ * &quot;-&quot;_ ;_ @_ "/>
  </numFmts>
  <fonts count="81">
    <font>
      <sz val="10"/>
      <color rgb="FF000000"/>
      <name val="Times New Roman"/>
      <charset val="204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8"/>
      <color rgb="FF000000"/>
      <name val="宋体"/>
      <charset val="134"/>
    </font>
    <font>
      <sz val="11"/>
      <color rgb="FF000000"/>
      <name val="Times New Roman"/>
      <charset val="20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Calibri"/>
      <charset val="204"/>
    </font>
    <font>
      <sz val="9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204"/>
    </font>
    <font>
      <b/>
      <sz val="14.5"/>
      <name val="宋体"/>
      <charset val="134"/>
    </font>
    <font>
      <b/>
      <sz val="18"/>
      <color rgb="FF000000"/>
      <name val="仿宋_GB2312"/>
      <charset val="134"/>
    </font>
    <font>
      <b/>
      <sz val="18"/>
      <name val="宋体"/>
      <charset val="134"/>
    </font>
    <font>
      <b/>
      <sz val="15.95"/>
      <color rgb="FF000000"/>
      <name val="仿宋_GB2312"/>
      <charset val="134"/>
    </font>
    <font>
      <b/>
      <sz val="9"/>
      <name val="宋体"/>
      <charset val="134"/>
    </font>
    <font>
      <b/>
      <sz val="9.5"/>
      <name val="宋体"/>
      <charset val="134"/>
    </font>
    <font>
      <b/>
      <sz val="10"/>
      <color rgb="FF000000"/>
      <name val="宋体"/>
      <charset val="134"/>
    </font>
    <font>
      <b/>
      <sz val="9.5"/>
      <color rgb="FF000000"/>
      <name val="宋体"/>
      <charset val="134"/>
      <scheme val="minor"/>
    </font>
    <font>
      <sz val="9.5"/>
      <color rgb="FF000000"/>
      <name val="宋体"/>
      <charset val="134"/>
      <scheme val="minor"/>
    </font>
    <font>
      <sz val="15.95"/>
      <color rgb="FF000000"/>
      <name val="仿宋_GB2312"/>
      <charset val="134"/>
    </font>
    <font>
      <sz val="18"/>
      <name val="宋体"/>
      <charset val="134"/>
    </font>
    <font>
      <sz val="9"/>
      <name val="宋体"/>
      <charset val="134"/>
    </font>
    <font>
      <b/>
      <sz val="11"/>
      <color rgb="FF000000"/>
      <name val="Times New Roman"/>
      <charset val="134"/>
    </font>
    <font>
      <b/>
      <sz val="16"/>
      <name val="宋体"/>
      <charset val="134"/>
    </font>
    <font>
      <b/>
      <sz val="15"/>
      <color rgb="FF000000"/>
      <name val="宋体"/>
      <charset val="134"/>
    </font>
    <font>
      <b/>
      <sz val="15"/>
      <color rgb="FF000000"/>
      <name val="Calibri"/>
      <charset val="134"/>
    </font>
    <font>
      <b/>
      <sz val="13.5"/>
      <name val="宋体"/>
      <charset val="134"/>
    </font>
    <font>
      <b/>
      <sz val="9.5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8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204"/>
    </font>
    <font>
      <sz val="11"/>
      <name val="Times New Roman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Calibri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6"/>
      <color rgb="FF000000"/>
      <name val="Times New Roman"/>
      <charset val="134"/>
    </font>
    <font>
      <sz val="18"/>
      <color rgb="FF000000"/>
      <name val="宋体"/>
      <charset val="134"/>
    </font>
    <font>
      <sz val="14"/>
      <color rgb="FF000000"/>
      <name val="黑体"/>
      <charset val="134"/>
    </font>
    <font>
      <b/>
      <sz val="14"/>
      <color rgb="FF000000"/>
      <name val="黑体"/>
      <charset val="134"/>
    </font>
    <font>
      <sz val="11"/>
      <color rgb="FF000000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6"/>
      <color rgb="FF000000"/>
      <name val="仿宋"/>
      <charset val="20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medium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178" fontId="68" fillId="0" borderId="0" applyFont="0" applyFill="0" applyBorder="0" applyAlignment="0" applyProtection="0"/>
    <xf numFmtId="0" fontId="59" fillId="26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28" fillId="0" borderId="0"/>
    <xf numFmtId="0" fontId="59" fillId="24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78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9" fillId="27" borderId="35" applyNumberFormat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73" fillId="33" borderId="38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5" fillId="34" borderId="39" applyNumberFormat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42" fontId="66" fillId="0" borderId="0" applyFont="0" applyFill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9" fillId="34" borderId="38" applyNumberFormat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6" fillId="17" borderId="34" applyNumberFormat="0" applyFont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44" fontId="66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74" fillId="0" borderId="37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70" fillId="0" borderId="36" applyNumberFormat="0" applyFill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</cellStyleXfs>
  <cellXfs count="39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76" fontId="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indent="2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indent="2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 indent="2"/>
    </xf>
    <xf numFmtId="0" fontId="10" fillId="2" borderId="9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10" fillId="2" borderId="9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 indent="2"/>
    </xf>
    <xf numFmtId="0" fontId="10" fillId="2" borderId="10" xfId="0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3" fontId="13" fillId="0" borderId="9" xfId="0" applyNumberFormat="1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3" fontId="14" fillId="0" borderId="9" xfId="0" applyNumberFormat="1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3" fontId="13" fillId="0" borderId="4" xfId="0" applyNumberFormat="1" applyFont="1" applyFill="1" applyBorder="1" applyAlignment="1" applyProtection="1">
      <alignment horizontal="center" vertical="center"/>
    </xf>
    <xf numFmtId="3" fontId="14" fillId="0" borderId="4" xfId="0" applyNumberFormat="1" applyFont="1" applyFill="1" applyBorder="1" applyAlignment="1" applyProtection="1">
      <alignment horizontal="center" vertical="center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/>
    <xf numFmtId="3" fontId="9" fillId="2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 applyProtection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27" fillId="0" borderId="0" xfId="0" applyFont="1" applyFill="1" applyAlignment="1">
      <alignment horizontal="right" vertical="center" wrapText="1"/>
    </xf>
    <xf numFmtId="0" fontId="28" fillId="0" borderId="0" xfId="0" applyFont="1" applyFill="1" applyAlignment="1">
      <alignment horizontal="right" vertical="top" wrapText="1"/>
    </xf>
    <xf numFmtId="0" fontId="22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3" fontId="9" fillId="0" borderId="15" xfId="0" applyNumberFormat="1" applyFont="1" applyFill="1" applyBorder="1" applyAlignment="1">
      <alignment horizontal="center" vertical="center" wrapText="1" shrinkToFit="1"/>
    </xf>
    <xf numFmtId="0" fontId="14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1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center" vertical="center"/>
    </xf>
    <xf numFmtId="3" fontId="34" fillId="0" borderId="9" xfId="0" applyNumberFormat="1" applyFont="1" applyFill="1" applyBorder="1" applyAlignment="1">
      <alignment horizontal="center" vertical="center" wrapText="1" shrinkToFit="1"/>
    </xf>
    <xf numFmtId="0" fontId="0" fillId="0" borderId="9" xfId="0" applyFill="1" applyBorder="1" applyAlignment="1">
      <alignment horizontal="center" vertical="center" wrapText="1"/>
    </xf>
    <xf numFmtId="3" fontId="24" fillId="0" borderId="9" xfId="0" applyNumberFormat="1" applyFont="1" applyFill="1" applyBorder="1" applyAlignment="1">
      <alignment horizontal="center" vertical="center" wrapText="1" shrinkToFit="1"/>
    </xf>
    <xf numFmtId="3" fontId="25" fillId="0" borderId="9" xfId="0" applyNumberFormat="1" applyFont="1" applyFill="1" applyBorder="1" applyAlignment="1">
      <alignment horizontal="center" vertical="center" wrapText="1" shrinkToFit="1"/>
    </xf>
    <xf numFmtId="0" fontId="35" fillId="0" borderId="9" xfId="0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left" vertical="center"/>
    </xf>
    <xf numFmtId="3" fontId="1" fillId="0" borderId="1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 shrinkToFit="1"/>
    </xf>
    <xf numFmtId="10" fontId="0" fillId="0" borderId="0" xfId="0" applyNumberFormat="1" applyFill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right" vertical="center" wrapText="1"/>
    </xf>
    <xf numFmtId="0" fontId="38" fillId="2" borderId="0" xfId="0" applyFont="1" applyFill="1" applyAlignment="1">
      <alignment horizontal="right" vertical="center" wrapText="1"/>
    </xf>
    <xf numFmtId="0" fontId="29" fillId="2" borderId="9" xfId="0" applyFont="1" applyFill="1" applyBorder="1" applyAlignment="1">
      <alignment horizontal="center" vertical="center" wrapText="1"/>
    </xf>
    <xf numFmtId="10" fontId="39" fillId="2" borderId="9" xfId="0" applyNumberFormat="1" applyFont="1" applyFill="1" applyBorder="1" applyAlignment="1">
      <alignment horizontal="center" vertical="center" wrapText="1"/>
    </xf>
    <xf numFmtId="3" fontId="40" fillId="2" borderId="9" xfId="0" applyNumberFormat="1" applyFont="1" applyFill="1" applyBorder="1" applyAlignment="1">
      <alignment horizontal="center" vertical="center" wrapText="1"/>
    </xf>
    <xf numFmtId="10" fontId="8" fillId="0" borderId="9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left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42" fillId="4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36" fillId="0" borderId="3" xfId="0" applyNumberFormat="1" applyFont="1" applyFill="1" applyBorder="1" applyAlignment="1" applyProtection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0" fontId="13" fillId="0" borderId="9" xfId="0" applyNumberFormat="1" applyFont="1" applyFill="1" applyBorder="1" applyAlignment="1" applyProtection="1">
      <alignment vertical="center"/>
    </xf>
    <xf numFmtId="0" fontId="14" fillId="0" borderId="9" xfId="0" applyNumberFormat="1" applyFont="1" applyFill="1" applyBorder="1" applyAlignment="1" applyProtection="1">
      <alignment vertical="center"/>
    </xf>
    <xf numFmtId="0" fontId="15" fillId="0" borderId="6" xfId="0" applyNumberFormat="1" applyFont="1" applyFill="1" applyBorder="1" applyAlignment="1" applyProtection="1">
      <alignment horizontal="left" vertical="center"/>
    </xf>
    <xf numFmtId="0" fontId="14" fillId="0" borderId="10" xfId="0" applyNumberFormat="1" applyFont="1" applyFill="1" applyBorder="1" applyAlignment="1" applyProtection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/>
    </xf>
    <xf numFmtId="176" fontId="8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6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43" fillId="0" borderId="3" xfId="0" applyNumberFormat="1" applyFont="1" applyFill="1" applyBorder="1" applyAlignment="1" applyProtection="1">
      <alignment horizontal="left" vertical="center"/>
    </xf>
    <xf numFmtId="176" fontId="4" fillId="0" borderId="9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76" fontId="39" fillId="0" borderId="9" xfId="0" applyNumberFormat="1" applyFont="1" applyFill="1" applyBorder="1" applyAlignment="1">
      <alignment horizontal="left" vertical="top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176" fontId="44" fillId="0" borderId="4" xfId="0" applyNumberFormat="1" applyFont="1" applyFill="1" applyBorder="1" applyAlignment="1">
      <alignment horizontal="center" vertical="center" wrapText="1"/>
    </xf>
    <xf numFmtId="0" fontId="44" fillId="0" borderId="18" xfId="0" applyFont="1" applyBorder="1" applyAlignment="1">
      <alignment vertical="center" wrapText="1"/>
    </xf>
    <xf numFmtId="176" fontId="44" fillId="0" borderId="5" xfId="0" applyNumberFormat="1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176" fontId="44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0" fontId="9" fillId="2" borderId="2" xfId="0" applyNumberFormat="1" applyFont="1" applyFill="1" applyBorder="1" applyAlignment="1">
      <alignment horizontal="center" vertical="center" wrapText="1"/>
    </xf>
    <xf numFmtId="10" fontId="9" fillId="2" borderId="4" xfId="0" applyNumberFormat="1" applyFont="1" applyFill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center" vertical="center" wrapText="1"/>
    </xf>
    <xf numFmtId="10" fontId="10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10" fontId="9" fillId="2" borderId="7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justify" vertical="center" wrapText="1"/>
    </xf>
    <xf numFmtId="0" fontId="46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center" vertical="center" wrapText="1"/>
    </xf>
    <xf numFmtId="10" fontId="9" fillId="0" borderId="4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 indent="4"/>
    </xf>
    <xf numFmtId="10" fontId="10" fillId="0" borderId="4" xfId="0" applyNumberFormat="1" applyFont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10" fontId="9" fillId="0" borderId="7" xfId="0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8" fillId="0" borderId="0" xfId="0" applyNumberFormat="1" applyFont="1" applyFill="1" applyBorder="1" applyAlignment="1" applyProtection="1">
      <alignment horizontal="left" vertical="center" wrapText="1"/>
    </xf>
    <xf numFmtId="0" fontId="49" fillId="0" borderId="0" xfId="0" applyFont="1" applyFill="1" applyBorder="1" applyAlignment="1">
      <alignment horizontal="left" vertical="top"/>
    </xf>
    <xf numFmtId="0" fontId="50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176" fontId="10" fillId="2" borderId="10" xfId="0" applyNumberFormat="1" applyFont="1" applyFill="1" applyBorder="1" applyAlignment="1">
      <alignment horizontal="center" vertical="center" wrapText="1"/>
    </xf>
    <xf numFmtId="10" fontId="10" fillId="2" borderId="7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3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left" vertical="top"/>
    </xf>
    <xf numFmtId="0" fontId="36" fillId="0" borderId="3" xfId="0" applyNumberFormat="1" applyFont="1" applyFill="1" applyBorder="1" applyAlignment="1" applyProtection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36" fillId="5" borderId="3" xfId="0" applyNumberFormat="1" applyFont="1" applyFill="1" applyBorder="1" applyAlignment="1" applyProtection="1">
      <alignment horizontal="left" vertical="center"/>
    </xf>
    <xf numFmtId="0" fontId="15" fillId="5" borderId="3" xfId="0" applyNumberFormat="1" applyFont="1" applyFill="1" applyBorder="1" applyAlignment="1" applyProtection="1">
      <alignment horizontal="left" vertical="center"/>
    </xf>
    <xf numFmtId="0" fontId="15" fillId="5" borderId="6" xfId="0" applyNumberFormat="1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176" fontId="1" fillId="0" borderId="0" xfId="0" applyNumberFormat="1" applyFont="1" applyFill="1" applyAlignment="1">
      <alignment horizontal="right" vertical="center" wrapText="1"/>
    </xf>
    <xf numFmtId="176" fontId="1" fillId="0" borderId="11" xfId="0" applyNumberFormat="1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left" vertical="center"/>
    </xf>
    <xf numFmtId="0" fontId="13" fillId="0" borderId="9" xfId="0" applyNumberFormat="1" applyFont="1" applyFill="1" applyBorder="1" applyAlignment="1" applyProtection="1">
      <alignment horizontal="left" vertical="center"/>
    </xf>
    <xf numFmtId="176" fontId="13" fillId="0" borderId="4" xfId="0" applyNumberFormat="1" applyFont="1" applyFill="1" applyBorder="1" applyAlignment="1" applyProtection="1">
      <alignment horizontal="center" vertical="center"/>
    </xf>
    <xf numFmtId="176" fontId="14" fillId="0" borderId="4" xfId="0" applyNumberFormat="1" applyFont="1" applyFill="1" applyBorder="1" applyAlignment="1" applyProtection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left" vertical="center" wrapText="1" indent="2"/>
    </xf>
    <xf numFmtId="0" fontId="9" fillId="2" borderId="16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0" fontId="9" fillId="0" borderId="15" xfId="0" applyNumberFormat="1" applyFont="1" applyBorder="1" applyAlignment="1">
      <alignment horizontal="center" vertical="center" wrapText="1"/>
    </xf>
    <xf numFmtId="10" fontId="10" fillId="0" borderId="15" xfId="0" applyNumberFormat="1" applyFont="1" applyBorder="1" applyAlignment="1">
      <alignment horizontal="center" vertical="center" wrapText="1"/>
    </xf>
    <xf numFmtId="10" fontId="9" fillId="0" borderId="17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10" fontId="1" fillId="2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/>
    <xf numFmtId="0" fontId="5" fillId="0" borderId="0" xfId="0" applyFont="1" applyFill="1"/>
    <xf numFmtId="10" fontId="5" fillId="0" borderId="0" xfId="38" applyNumberFormat="1" applyFont="1" applyFill="1" applyBorder="1" applyAlignment="1">
      <alignment horizontal="left" vertical="top"/>
    </xf>
    <xf numFmtId="0" fontId="11" fillId="0" borderId="0" xfId="0" applyFont="1" applyFill="1" applyAlignment="1">
      <alignment horizontal="left" vertical="center" wrapText="1"/>
    </xf>
    <xf numFmtId="176" fontId="9" fillId="2" borderId="22" xfId="0" applyNumberFormat="1" applyFont="1" applyFill="1" applyBorder="1" applyAlignment="1">
      <alignment horizontal="center" vertical="center" wrapText="1"/>
    </xf>
    <xf numFmtId="176" fontId="10" fillId="2" borderId="22" xfId="0" applyNumberFormat="1" applyFont="1" applyFill="1" applyBorder="1" applyAlignment="1">
      <alignment horizontal="center" vertical="center" wrapText="1"/>
    </xf>
    <xf numFmtId="176" fontId="10" fillId="0" borderId="22" xfId="0" applyNumberFormat="1" applyFont="1" applyFill="1" applyBorder="1" applyAlignment="1">
      <alignment horizontal="center" vertical="center" wrapText="1"/>
    </xf>
    <xf numFmtId="176" fontId="9" fillId="2" borderId="24" xfId="0" applyNumberFormat="1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10" fontId="8" fillId="0" borderId="0" xfId="0" applyNumberFormat="1" applyFont="1" applyFill="1" applyBorder="1" applyAlignment="1">
      <alignment horizontal="center" vertical="top"/>
    </xf>
    <xf numFmtId="10" fontId="12" fillId="0" borderId="0" xfId="0" applyNumberFormat="1" applyFont="1" applyAlignment="1">
      <alignment horizontal="center" vertical="center" wrapText="1"/>
    </xf>
    <xf numFmtId="10" fontId="9" fillId="2" borderId="8" xfId="0" applyNumberFormat="1" applyFont="1" applyFill="1" applyBorder="1" applyAlignment="1">
      <alignment horizontal="center" vertical="center" wrapText="1"/>
    </xf>
    <xf numFmtId="10" fontId="9" fillId="2" borderId="9" xfId="0" applyNumberFormat="1" applyFont="1" applyFill="1" applyBorder="1" applyAlignment="1">
      <alignment horizontal="center" vertical="center" wrapText="1"/>
    </xf>
    <xf numFmtId="10" fontId="10" fillId="2" borderId="9" xfId="0" applyNumberFormat="1" applyFont="1" applyFill="1" applyBorder="1" applyAlignment="1">
      <alignment horizontal="center" vertical="center" wrapText="1"/>
    </xf>
    <xf numFmtId="10" fontId="9" fillId="2" borderId="10" xfId="0" applyNumberFormat="1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top"/>
    </xf>
    <xf numFmtId="0" fontId="51" fillId="0" borderId="0" xfId="0" applyFont="1" applyFill="1" applyBorder="1" applyAlignment="1">
      <alignment horizontal="left" vertical="top"/>
    </xf>
    <xf numFmtId="0" fontId="52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center" vertical="center"/>
    </xf>
    <xf numFmtId="0" fontId="54" fillId="6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0" fontId="55" fillId="0" borderId="27" xfId="0" applyFont="1" applyFill="1" applyBorder="1" applyAlignment="1">
      <alignment horizontal="center" vertical="center"/>
    </xf>
    <xf numFmtId="0" fontId="52" fillId="7" borderId="28" xfId="0" applyFont="1" applyFill="1" applyBorder="1" applyAlignment="1">
      <alignment horizontal="left" vertical="center"/>
    </xf>
    <xf numFmtId="0" fontId="52" fillId="7" borderId="29" xfId="0" applyFont="1" applyFill="1" applyBorder="1" applyAlignment="1">
      <alignment horizontal="left" vertical="center"/>
    </xf>
    <xf numFmtId="0" fontId="52" fillId="7" borderId="30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/>
    </xf>
    <xf numFmtId="0" fontId="44" fillId="8" borderId="9" xfId="0" applyFont="1" applyFill="1" applyBorder="1" applyAlignment="1">
      <alignment horizontal="justify" vertical="center"/>
    </xf>
    <xf numFmtId="0" fontId="56" fillId="8" borderId="4" xfId="21" applyFill="1" applyBorder="1" applyAlignment="1">
      <alignment horizontal="center" vertical="center"/>
    </xf>
    <xf numFmtId="0" fontId="57" fillId="8" borderId="4" xfId="21" applyFont="1" applyFill="1" applyBorder="1" applyAlignment="1">
      <alignment horizontal="center" vertical="center"/>
    </xf>
    <xf numFmtId="0" fontId="44" fillId="8" borderId="9" xfId="0" applyFont="1" applyFill="1" applyBorder="1" applyAlignment="1">
      <alignment horizontal="left" vertical="center"/>
    </xf>
    <xf numFmtId="0" fontId="52" fillId="7" borderId="28" xfId="0" applyFont="1" applyFill="1" applyBorder="1" applyAlignment="1">
      <alignment vertical="center"/>
    </xf>
    <xf numFmtId="0" fontId="52" fillId="7" borderId="29" xfId="0" applyFont="1" applyFill="1" applyBorder="1" applyAlignment="1">
      <alignment vertical="center"/>
    </xf>
    <xf numFmtId="0" fontId="29" fillId="8" borderId="18" xfId="0" applyFont="1" applyFill="1" applyBorder="1" applyAlignment="1">
      <alignment horizontal="center" vertical="center"/>
    </xf>
    <xf numFmtId="0" fontId="57" fillId="8" borderId="5" xfId="21" applyFont="1" applyFill="1" applyBorder="1" applyAlignment="1">
      <alignment horizontal="center" vertical="center"/>
    </xf>
    <xf numFmtId="0" fontId="56" fillId="8" borderId="31" xfId="21" applyFill="1" applyBorder="1" applyAlignment="1">
      <alignment horizontal="center" vertical="center"/>
    </xf>
    <xf numFmtId="0" fontId="44" fillId="8" borderId="9" xfId="0" applyFont="1" applyFill="1" applyBorder="1" applyAlignment="1">
      <alignment horizontal="justify" vertical="center" wrapText="1"/>
    </xf>
    <xf numFmtId="0" fontId="57" fillId="8" borderId="32" xfId="21" applyFont="1" applyFill="1" applyBorder="1" applyAlignment="1">
      <alignment horizontal="center" vertical="center" wrapText="1"/>
    </xf>
    <xf numFmtId="0" fontId="29" fillId="8" borderId="6" xfId="0" applyFont="1" applyFill="1" applyBorder="1" applyAlignment="1">
      <alignment horizontal="center" vertical="center"/>
    </xf>
    <xf numFmtId="0" fontId="44" fillId="8" borderId="10" xfId="0" applyFont="1" applyFill="1" applyBorder="1" applyAlignment="1">
      <alignment horizontal="justify" vertical="center" wrapText="1"/>
    </xf>
    <xf numFmtId="0" fontId="57" fillId="8" borderId="7" xfId="21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 vertical="center"/>
    </xf>
    <xf numFmtId="0" fontId="53" fillId="0" borderId="0" xfId="0" applyFont="1" applyFill="1" applyAlignment="1">
      <alignment horizontal="center" vertical="center"/>
    </xf>
    <xf numFmtId="0" fontId="58" fillId="0" borderId="0" xfId="0" applyFont="1" applyAlignment="1">
      <alignment horizontal="justify"/>
    </xf>
    <xf numFmtId="0" fontId="32" fillId="0" borderId="0" xfId="0" applyFont="1" applyAlignment="1">
      <alignment horizontal="justify"/>
    </xf>
    <xf numFmtId="0" fontId="58" fillId="0" borderId="0" xfId="0" applyFont="1" applyFill="1" applyAlignment="1">
      <alignment horizontal="justify"/>
    </xf>
    <xf numFmtId="0" fontId="32" fillId="0" borderId="0" xfId="0" applyFont="1" applyFill="1" applyAlignment="1">
      <alignment horizontal="justify"/>
    </xf>
  </cellXfs>
  <cellStyles count="52">
    <cellStyle name="常规" xfId="0" builtinId="0"/>
    <cellStyle name="千位分隔[0]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9" Type="http://schemas.openxmlformats.org/officeDocument/2006/relationships/sharedStrings" Target="sharedStrings.xml"/><Relationship Id="rId48" Type="http://schemas.openxmlformats.org/officeDocument/2006/relationships/styles" Target="styles.xml"/><Relationship Id="rId47" Type="http://schemas.openxmlformats.org/officeDocument/2006/relationships/theme" Target="theme/theme1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abSelected="1" topLeftCell="A43" workbookViewId="0">
      <selection activeCell="D50" sqref="D50"/>
    </sheetView>
  </sheetViews>
  <sheetFormatPr defaultColWidth="9.33333333333333" defaultRowHeight="18" outlineLevelCol="7"/>
  <cols>
    <col min="2" max="2" width="11.5" style="364" customWidth="1"/>
    <col min="3" max="3" width="109.166666666667" style="365" customWidth="1"/>
    <col min="4" max="4" width="16.5" style="366" customWidth="1"/>
    <col min="5" max="5" width="81.1666666666667" customWidth="1"/>
  </cols>
  <sheetData>
    <row r="1" ht="64" customHeight="1" spans="2:8">
      <c r="B1" s="367" t="s">
        <v>0</v>
      </c>
      <c r="C1" s="367"/>
      <c r="D1" s="367"/>
      <c r="E1" s="393"/>
      <c r="H1" s="394"/>
    </row>
    <row r="2" customFormat="1" ht="40" customHeight="1" spans="2:8">
      <c r="B2" s="368"/>
      <c r="C2" s="369" t="s">
        <v>1</v>
      </c>
      <c r="D2" s="368"/>
      <c r="E2" s="395"/>
      <c r="H2" s="396"/>
    </row>
    <row r="3" ht="23.1" customHeight="1" spans="2:8">
      <c r="B3" s="368"/>
      <c r="C3" s="368"/>
      <c r="D3" s="368"/>
      <c r="H3" s="396"/>
    </row>
    <row r="4" ht="33" customHeight="1" spans="2:4">
      <c r="B4" s="370" t="s">
        <v>2</v>
      </c>
      <c r="C4" s="371" t="s">
        <v>3</v>
      </c>
      <c r="D4" s="372" t="s">
        <v>4</v>
      </c>
    </row>
    <row r="5" s="362" customFormat="1" ht="33" customHeight="1" spans="2:4">
      <c r="B5" s="373" t="s">
        <v>5</v>
      </c>
      <c r="C5" s="374"/>
      <c r="D5" s="375"/>
    </row>
    <row r="6" ht="27.95" customHeight="1" spans="2:4">
      <c r="B6" s="376">
        <v>1</v>
      </c>
      <c r="C6" s="377" t="s">
        <v>6</v>
      </c>
      <c r="D6" s="378" t="s">
        <v>7</v>
      </c>
    </row>
    <row r="7" ht="27.95" customHeight="1" spans="2:4">
      <c r="B7" s="376">
        <v>2</v>
      </c>
      <c r="C7" s="377" t="s">
        <v>8</v>
      </c>
      <c r="D7" s="378" t="s">
        <v>9</v>
      </c>
    </row>
    <row r="8" ht="27.95" customHeight="1" spans="2:4">
      <c r="B8" s="376">
        <v>3</v>
      </c>
      <c r="C8" s="377" t="s">
        <v>10</v>
      </c>
      <c r="D8" s="378" t="s">
        <v>11</v>
      </c>
    </row>
    <row r="9" ht="27.95" customHeight="1" spans="2:4">
      <c r="B9" s="376">
        <v>4</v>
      </c>
      <c r="C9" s="377" t="s">
        <v>12</v>
      </c>
      <c r="D9" s="378" t="s">
        <v>13</v>
      </c>
    </row>
    <row r="10" ht="27.95" customHeight="1" spans="2:4">
      <c r="B10" s="376">
        <v>5</v>
      </c>
      <c r="C10" s="377" t="s">
        <v>14</v>
      </c>
      <c r="D10" s="378" t="s">
        <v>15</v>
      </c>
    </row>
    <row r="11" ht="27.95" customHeight="1" spans="2:4">
      <c r="B11" s="376">
        <v>6</v>
      </c>
      <c r="C11" s="377" t="s">
        <v>16</v>
      </c>
      <c r="D11" s="379" t="s">
        <v>17</v>
      </c>
    </row>
    <row r="12" ht="27.95" customHeight="1" spans="2:4">
      <c r="B12" s="376">
        <v>7</v>
      </c>
      <c r="C12" s="377" t="s">
        <v>18</v>
      </c>
      <c r="D12" s="378" t="s">
        <v>19</v>
      </c>
    </row>
    <row r="13" ht="27.95" customHeight="1" spans="2:4">
      <c r="B13" s="376">
        <v>8</v>
      </c>
      <c r="C13" s="377" t="s">
        <v>20</v>
      </c>
      <c r="D13" s="378" t="s">
        <v>21</v>
      </c>
    </row>
    <row r="14" ht="27.95" customHeight="1" spans="2:4">
      <c r="B14" s="376">
        <v>9</v>
      </c>
      <c r="C14" s="377" t="s">
        <v>22</v>
      </c>
      <c r="D14" s="378" t="s">
        <v>23</v>
      </c>
    </row>
    <row r="15" ht="27.95" customHeight="1" spans="2:4">
      <c r="B15" s="376">
        <v>10</v>
      </c>
      <c r="C15" s="377" t="s">
        <v>24</v>
      </c>
      <c r="D15" s="379" t="s">
        <v>25</v>
      </c>
    </row>
    <row r="16" ht="27.95" customHeight="1" spans="2:4">
      <c r="B16" s="376">
        <v>11</v>
      </c>
      <c r="C16" s="377" t="s">
        <v>26</v>
      </c>
      <c r="D16" s="378" t="s">
        <v>27</v>
      </c>
    </row>
    <row r="17" ht="27.95" customHeight="1" spans="2:4">
      <c r="B17" s="376">
        <v>12</v>
      </c>
      <c r="C17" s="377" t="s">
        <v>28</v>
      </c>
      <c r="D17" s="378" t="s">
        <v>29</v>
      </c>
    </row>
    <row r="18" ht="27.95" customHeight="1" spans="2:4">
      <c r="B18" s="376">
        <v>13</v>
      </c>
      <c r="C18" s="377" t="s">
        <v>30</v>
      </c>
      <c r="D18" s="378" t="s">
        <v>31</v>
      </c>
    </row>
    <row r="19" ht="27.95" customHeight="1" spans="2:4">
      <c r="B19" s="376">
        <v>14</v>
      </c>
      <c r="C19" s="377" t="s">
        <v>32</v>
      </c>
      <c r="D19" s="378" t="s">
        <v>33</v>
      </c>
    </row>
    <row r="20" ht="27.95" customHeight="1" spans="2:4">
      <c r="B20" s="376">
        <v>15</v>
      </c>
      <c r="C20" s="377" t="s">
        <v>34</v>
      </c>
      <c r="D20" s="379" t="s">
        <v>35</v>
      </c>
    </row>
    <row r="21" ht="27.95" customHeight="1" spans="2:4">
      <c r="B21" s="376">
        <v>16</v>
      </c>
      <c r="C21" s="377" t="s">
        <v>36</v>
      </c>
      <c r="D21" s="379" t="s">
        <v>37</v>
      </c>
    </row>
    <row r="22" ht="27.95" customHeight="1" spans="2:4">
      <c r="B22" s="376">
        <v>17</v>
      </c>
      <c r="C22" s="377" t="s">
        <v>38</v>
      </c>
      <c r="D22" s="379" t="s">
        <v>39</v>
      </c>
    </row>
    <row r="23" ht="27.95" customHeight="1" spans="2:4">
      <c r="B23" s="376">
        <v>18</v>
      </c>
      <c r="C23" s="377" t="s">
        <v>40</v>
      </c>
      <c r="D23" s="378" t="s">
        <v>41</v>
      </c>
    </row>
    <row r="24" ht="27.95" customHeight="1" spans="2:4">
      <c r="B24" s="376">
        <v>19</v>
      </c>
      <c r="C24" s="377" t="s">
        <v>42</v>
      </c>
      <c r="D24" s="379" t="s">
        <v>43</v>
      </c>
    </row>
    <row r="25" s="363" customFormat="1" ht="33" customHeight="1" spans="2:4">
      <c r="B25" s="373" t="s">
        <v>44</v>
      </c>
      <c r="C25" s="374"/>
      <c r="D25" s="375"/>
    </row>
    <row r="26" ht="27.95" customHeight="1" spans="2:4">
      <c r="B26" s="376">
        <v>20</v>
      </c>
      <c r="C26" s="377" t="s">
        <v>45</v>
      </c>
      <c r="D26" s="379" t="s">
        <v>46</v>
      </c>
    </row>
    <row r="27" ht="27.95" customHeight="1" spans="2:4">
      <c r="B27" s="376">
        <v>21</v>
      </c>
      <c r="C27" s="377" t="s">
        <v>47</v>
      </c>
      <c r="D27" s="379" t="s">
        <v>48</v>
      </c>
    </row>
    <row r="28" ht="27.95" customHeight="1" spans="2:4">
      <c r="B28" s="376">
        <v>22</v>
      </c>
      <c r="C28" s="377" t="s">
        <v>49</v>
      </c>
      <c r="D28" s="379" t="s">
        <v>50</v>
      </c>
    </row>
    <row r="29" ht="27.95" customHeight="1" spans="2:4">
      <c r="B29" s="376">
        <v>23</v>
      </c>
      <c r="C29" s="377" t="s">
        <v>51</v>
      </c>
      <c r="D29" s="379" t="s">
        <v>52</v>
      </c>
    </row>
    <row r="30" ht="27.95" customHeight="1" spans="2:4">
      <c r="B30" s="376">
        <v>24</v>
      </c>
      <c r="C30" s="380" t="s">
        <v>53</v>
      </c>
      <c r="D30" s="379" t="s">
        <v>54</v>
      </c>
    </row>
    <row r="31" ht="27.95" customHeight="1" spans="2:4">
      <c r="B31" s="376">
        <v>25</v>
      </c>
      <c r="C31" s="377" t="s">
        <v>55</v>
      </c>
      <c r="D31" s="379" t="s">
        <v>56</v>
      </c>
    </row>
    <row r="32" ht="27.95" customHeight="1" spans="2:4">
      <c r="B32" s="376">
        <v>26</v>
      </c>
      <c r="C32" s="377" t="s">
        <v>57</v>
      </c>
      <c r="D32" s="379" t="s">
        <v>58</v>
      </c>
    </row>
    <row r="33" ht="27.95" customHeight="1" spans="2:4">
      <c r="B33" s="376">
        <v>27</v>
      </c>
      <c r="C33" s="380" t="s">
        <v>59</v>
      </c>
      <c r="D33" s="379" t="s">
        <v>60</v>
      </c>
    </row>
    <row r="34" ht="27.95" customHeight="1" spans="2:4">
      <c r="B34" s="376">
        <v>28</v>
      </c>
      <c r="C34" s="377" t="s">
        <v>61</v>
      </c>
      <c r="D34" s="379" t="s">
        <v>62</v>
      </c>
    </row>
    <row r="35" ht="27.95" customHeight="1" spans="2:4">
      <c r="B35" s="376">
        <v>29</v>
      </c>
      <c r="C35" s="377" t="s">
        <v>63</v>
      </c>
      <c r="D35" s="379" t="s">
        <v>64</v>
      </c>
    </row>
    <row r="36" ht="27.95" customHeight="1" spans="2:4">
      <c r="B36" s="376">
        <v>30</v>
      </c>
      <c r="C36" s="377" t="s">
        <v>65</v>
      </c>
      <c r="D36" s="379" t="s">
        <v>66</v>
      </c>
    </row>
    <row r="37" ht="27.95" customHeight="1" spans="2:4">
      <c r="B37" s="376">
        <v>31</v>
      </c>
      <c r="C37" s="377" t="s">
        <v>67</v>
      </c>
      <c r="D37" s="379" t="s">
        <v>68</v>
      </c>
    </row>
    <row r="38" ht="27.95" customHeight="1" spans="2:4">
      <c r="B38" s="376">
        <v>32</v>
      </c>
      <c r="C38" s="377" t="s">
        <v>69</v>
      </c>
      <c r="D38" s="379" t="s">
        <v>70</v>
      </c>
    </row>
    <row r="39" s="363" customFormat="1" ht="33" customHeight="1" spans="2:4">
      <c r="B39" s="381" t="s">
        <v>71</v>
      </c>
      <c r="C39" s="382"/>
      <c r="D39" s="375"/>
    </row>
    <row r="40" ht="27.95" customHeight="1" spans="2:4">
      <c r="B40" s="376">
        <v>33</v>
      </c>
      <c r="C40" s="377" t="s">
        <v>72</v>
      </c>
      <c r="D40" s="379" t="s">
        <v>73</v>
      </c>
    </row>
    <row r="41" ht="27.95" customHeight="1" spans="2:4">
      <c r="B41" s="376">
        <v>34</v>
      </c>
      <c r="C41" s="377" t="s">
        <v>74</v>
      </c>
      <c r="D41" s="379" t="s">
        <v>75</v>
      </c>
    </row>
    <row r="42" ht="27.95" customHeight="1" spans="2:4">
      <c r="B42" s="376">
        <v>35</v>
      </c>
      <c r="C42" s="377" t="s">
        <v>76</v>
      </c>
      <c r="D42" s="379" t="s">
        <v>77</v>
      </c>
    </row>
    <row r="43" ht="27.95" customHeight="1" spans="2:4">
      <c r="B43" s="376">
        <v>36</v>
      </c>
      <c r="C43" s="377" t="s">
        <v>78</v>
      </c>
      <c r="D43" s="379" t="s">
        <v>79</v>
      </c>
    </row>
    <row r="44" ht="27.95" customHeight="1" spans="2:4">
      <c r="B44" s="376">
        <v>37</v>
      </c>
      <c r="C44" s="377" t="s">
        <v>80</v>
      </c>
      <c r="D44" s="379" t="s">
        <v>81</v>
      </c>
    </row>
    <row r="45" ht="27.95" customHeight="1" spans="2:4">
      <c r="B45" s="376">
        <v>38</v>
      </c>
      <c r="C45" s="377" t="s">
        <v>82</v>
      </c>
      <c r="D45" s="379" t="s">
        <v>83</v>
      </c>
    </row>
    <row r="46" ht="33" customHeight="1" spans="2:4">
      <c r="B46" s="381" t="s">
        <v>84</v>
      </c>
      <c r="C46" s="382"/>
      <c r="D46" s="375"/>
    </row>
    <row r="47" ht="27.95" customHeight="1" spans="2:4">
      <c r="B47" s="376">
        <v>39</v>
      </c>
      <c r="C47" s="377" t="s">
        <v>85</v>
      </c>
      <c r="D47" s="379" t="s">
        <v>86</v>
      </c>
    </row>
    <row r="48" ht="27.95" customHeight="1" spans="2:4">
      <c r="B48" s="376">
        <v>40</v>
      </c>
      <c r="C48" s="377" t="s">
        <v>87</v>
      </c>
      <c r="D48" s="379" t="s">
        <v>88</v>
      </c>
    </row>
    <row r="49" ht="33" customHeight="1" spans="2:4">
      <c r="B49" s="381" t="s">
        <v>89</v>
      </c>
      <c r="C49" s="382"/>
      <c r="D49" s="375"/>
    </row>
    <row r="50" ht="27.95" customHeight="1" spans="2:4">
      <c r="B50" s="383">
        <v>41</v>
      </c>
      <c r="C50" s="377" t="s">
        <v>90</v>
      </c>
      <c r="D50" s="384" t="s">
        <v>91</v>
      </c>
    </row>
    <row r="51" ht="27.95" customHeight="1" spans="2:4">
      <c r="B51" s="383">
        <v>42</v>
      </c>
      <c r="C51" s="377" t="s">
        <v>92</v>
      </c>
      <c r="D51" s="379" t="s">
        <v>93</v>
      </c>
    </row>
    <row r="52" ht="27.95" customHeight="1" spans="2:4">
      <c r="B52" s="383">
        <v>43</v>
      </c>
      <c r="C52" s="377" t="s">
        <v>94</v>
      </c>
      <c r="D52" s="385" t="s">
        <v>95</v>
      </c>
    </row>
    <row r="53" ht="33" customHeight="1" spans="2:4">
      <c r="B53" s="373" t="s">
        <v>96</v>
      </c>
      <c r="C53" s="374"/>
      <c r="D53" s="375"/>
    </row>
    <row r="54" s="121" customFormat="1" ht="27.95" customHeight="1" spans="2:4">
      <c r="B54" s="383">
        <v>44</v>
      </c>
      <c r="C54" s="386" t="s">
        <v>97</v>
      </c>
      <c r="D54" s="387" t="s">
        <v>98</v>
      </c>
    </row>
    <row r="55" s="121" customFormat="1" ht="27.95" customHeight="1" spans="2:4">
      <c r="B55" s="388">
        <v>45</v>
      </c>
      <c r="C55" s="389" t="s">
        <v>99</v>
      </c>
      <c r="D55" s="390" t="s">
        <v>100</v>
      </c>
    </row>
    <row r="56" ht="29.1" customHeight="1" spans="3:4">
      <c r="C56" s="391"/>
      <c r="D56" s="392"/>
    </row>
    <row r="57" ht="30" customHeight="1" spans="4:4">
      <c r="D57" s="392"/>
    </row>
    <row r="58" spans="4:4">
      <c r="D58" s="392"/>
    </row>
    <row r="59" spans="4:4">
      <c r="D59" s="392"/>
    </row>
  </sheetData>
  <mergeCells count="7">
    <mergeCell ref="B1:D1"/>
    <mergeCell ref="B5:D5"/>
    <mergeCell ref="B25:D25"/>
    <mergeCell ref="B39:D39"/>
    <mergeCell ref="B46:D46"/>
    <mergeCell ref="B49:D49"/>
    <mergeCell ref="B53:D53"/>
  </mergeCells>
  <hyperlinks>
    <hyperlink ref="D6" location="'（表1）一般公共预算收入决算总表（全辖）'!A1" display="表1"/>
    <hyperlink ref="D7" location="'(表2)一般公共预算收入明细表（全辖）'!A1" display="表2"/>
    <hyperlink ref="D8" location="'（表3）一般公共预算收入决算总表(本级）'!A1" display="表3"/>
    <hyperlink ref="D9" location="'(表4)一般公共预算收入明细表(本级）'!A1" display="表4"/>
    <hyperlink ref="D10" location="'（表5）一般公共预算支出决算总表（全辖）'!A1" display="表5"/>
    <hyperlink ref="D11" location="'（表6）一般公共预算支出决算表（全辖）'!A1" display="表6"/>
    <hyperlink ref="D12" location="'（表7）一般公共预算支出决算功能分类决算表（全辖）'!A1" display="表7"/>
    <hyperlink ref="D13" location="'（表8）一般公共预算支出决算功能分类明细表（全辖）'!A1" display="表8"/>
    <hyperlink ref="D14" location="'（表9）一般公共预算支出决算经济分类明细表（全辖）'!A1" display="表9"/>
    <hyperlink ref="D15" location="'（表10）一般公共预算（基本）支出决算经济分类明细表（全辖）'!A1" display="表10"/>
    <hyperlink ref="D16" location="'（表11）一般公共预算支出决算总表（本级）'!A1" display="表11"/>
    <hyperlink ref="D17" location="'（表12）一般公共预算支出决算表（本级）'!A1" display="表12"/>
    <hyperlink ref="D18" location="'（表13）一般公共预算支出决算功能分类决算表（本级）'!A1" display="表13"/>
    <hyperlink ref="D19" location="'（表14）一般公共预算支出决算功能分类明细表（本级）'!A1" display="表14"/>
    <hyperlink ref="D20" location="'（表15）一般公共预算支出决算经济分类明细表（本级）'!A1" display="表15"/>
    <hyperlink ref="D21" location="'（表16）一般公共预算（基本）支出决算经济分类明细表（本级）'!A1" display="表16"/>
    <hyperlink ref="D23" location="'（表18）南县一般公共预算专项转移支付决算表（分项目）'!A1" display="表18"/>
    <hyperlink ref="D22" location="'（表17）一般公共预算税收返还和转移支付决算表'!A1" display="表17"/>
    <hyperlink ref="D24" location="'（表19）一般公共预算税收返还和转移支付决算表（分地区）'!A1" display="表19"/>
    <hyperlink ref="D26" location="'（表20）政府性基金预算收入决算总表（全辖）'!A1" display="表20"/>
    <hyperlink ref="D27" location="'(表21)政府性基金预算收入决算明细表（全辖）'!A1" display="表21"/>
    <hyperlink ref="D28" location="'（表22）政府性基金预算收入决算总表（本级）'!A1" display="表22"/>
    <hyperlink ref="D29" location="'(表23)政府性基金预算收入决算明细表（本级）'!A1" display="表23"/>
    <hyperlink ref="D30" location="'（表24）政府性基金预算支出决算总表（全辖）'!A1" display="表24"/>
    <hyperlink ref="D31" location="'（表25）政府性基金预算（功能分类）支出决算总表（全辖）'!A1" display="表25"/>
    <hyperlink ref="D32" location="'(表26)政府性基金预算（功能分类）支出决算明细表（全辖）'!A1" display="表26"/>
    <hyperlink ref="D38" location="'（表32）政府性基金预算转移支付决算表（分项目）'!A1" display="表32"/>
    <hyperlink ref="D33" location="'（表27）政府性基金预算支出决算总表（本级）'!A1" display="表27"/>
    <hyperlink ref="D34" location="'（表28）南县政府性基金预算（功能分类）支出决算总表（本级）'!A1" display="表28"/>
    <hyperlink ref="D35" location="'(表29)政府性基金预算（功能分类）支出决算明细表（本级）'!A1" display="表29"/>
    <hyperlink ref="D36" location="'(表30)政府性基金预算转移支付收入决算表'!A1" display="表30"/>
    <hyperlink ref="D37" location="'(表31）政府性基金预算转移支付决算表（分地区）'!A1" display="表31"/>
    <hyperlink ref="D40" location="'(表33)国有资本经营预算收入决算总表（全辖）'!A1" display="表33"/>
    <hyperlink ref="D41" location="'（表34)国有资本经营预算收入决算总表（本级）'!A1" display="表34"/>
    <hyperlink ref="D42" location="'(表35)国有资本经营预算支出决算总表（全辖）'!A1" display="表35"/>
    <hyperlink ref="D43" location="'（表36）国有资本经营预算支出决算总表（本级）'!A1" display="表36"/>
    <hyperlink ref="D44" location="'（表37）国有资本经营预算转移支付决算表（分地区）'!A1" display="表37"/>
    <hyperlink ref="D45" location="'（表38）国有资本经营预算转移支付决算表（分项目）'!A1" display="表38"/>
    <hyperlink ref="D47" location="'（表38）国有资本经营预算转移支付决算表（分项目）'!A1" display="表39"/>
    <hyperlink ref="D48" location="'（表40）社会保险基金支出情况表'!A1" display="表40"/>
    <hyperlink ref="D47:D48" location="'（表39）社会保险基金收入情况表'!A1" display="表39"/>
    <hyperlink ref="D50" location="'(表41）地方政府一般债务限额及余额情况表'!A1" display="表41"/>
    <hyperlink ref="D51" location="'(表42）地方政府专项债务限额及余额情况表'!A1" display="表42"/>
    <hyperlink ref="D52" location="'（表43）地方政府债务付息情况表'!A1" display="表43"/>
    <hyperlink ref="D54" location="'（表44）政府新增一般债务安排情况表'!A1" display="表44"/>
    <hyperlink ref="D55" location="'(表45)政府新增专项债务安排情况表'!A1" display="表45"/>
  </hyperlinks>
  <pageMargins left="0.751388888888889" right="0" top="1" bottom="0.2125" header="0.5" footer="0.5"/>
  <pageSetup paperSize="9" scale="4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opLeftCell="A25" workbookViewId="0">
      <selection activeCell="A44" sqref="A44:A47"/>
    </sheetView>
  </sheetViews>
  <sheetFormatPr defaultColWidth="9.33333333333333" defaultRowHeight="26.1" customHeight="1" outlineLevelCol="2"/>
  <cols>
    <col min="1" max="1" width="13.1666666666667" customWidth="1"/>
    <col min="2" max="2" width="74.1666666666667" style="42" customWidth="1"/>
    <col min="3" max="3" width="44.6666666666667" style="43" customWidth="1"/>
  </cols>
  <sheetData>
    <row r="1" ht="48" customHeight="1" spans="1:3">
      <c r="A1" s="170" t="s">
        <v>22</v>
      </c>
      <c r="B1" s="170"/>
      <c r="C1" s="170"/>
    </row>
    <row r="2" ht="22" customHeight="1" spans="2:3">
      <c r="B2" s="102" t="s">
        <v>23</v>
      </c>
      <c r="C2" s="265"/>
    </row>
    <row r="3" ht="15" customHeight="1" spans="2:3">
      <c r="B3" s="217" t="s">
        <v>101</v>
      </c>
      <c r="C3" s="130"/>
    </row>
    <row r="4" customHeight="1" spans="1:3">
      <c r="A4" s="267" t="s">
        <v>206</v>
      </c>
      <c r="B4" s="174" t="s">
        <v>121</v>
      </c>
      <c r="C4" s="268" t="s">
        <v>103</v>
      </c>
    </row>
    <row r="5" customHeight="1" spans="1:3">
      <c r="A5" s="269"/>
      <c r="B5" s="176" t="s">
        <v>617</v>
      </c>
      <c r="C5" s="270">
        <f>C6+C11+C22+C30+C37+C41+C44+C51+C57+C59+C61+C48</f>
        <v>494646</v>
      </c>
    </row>
    <row r="6" customHeight="1" spans="1:3">
      <c r="A6" s="271">
        <v>501</v>
      </c>
      <c r="B6" s="177" t="s">
        <v>618</v>
      </c>
      <c r="C6" s="76">
        <f>SUM(C7:C10)</f>
        <v>83471</v>
      </c>
    </row>
    <row r="7" customHeight="1" spans="1:3">
      <c r="A7" s="272">
        <v>50101</v>
      </c>
      <c r="B7" s="179" t="s">
        <v>619</v>
      </c>
      <c r="C7" s="77">
        <v>50819</v>
      </c>
    </row>
    <row r="8" customHeight="1" spans="1:3">
      <c r="A8" s="272">
        <v>50102</v>
      </c>
      <c r="B8" s="179" t="s">
        <v>620</v>
      </c>
      <c r="C8" s="77">
        <v>21551</v>
      </c>
    </row>
    <row r="9" customHeight="1" spans="1:3">
      <c r="A9" s="272">
        <v>50103</v>
      </c>
      <c r="B9" s="179" t="s">
        <v>621</v>
      </c>
      <c r="C9" s="77">
        <v>7301</v>
      </c>
    </row>
    <row r="10" customHeight="1" spans="1:3">
      <c r="A10" s="272">
        <v>50199</v>
      </c>
      <c r="B10" s="179" t="s">
        <v>622</v>
      </c>
      <c r="C10" s="77">
        <v>3800</v>
      </c>
    </row>
    <row r="11" customHeight="1" spans="1:3">
      <c r="A11" s="271">
        <v>502</v>
      </c>
      <c r="B11" s="177" t="s">
        <v>623</v>
      </c>
      <c r="C11" s="76">
        <f>SUM(C12:C21)</f>
        <v>85061</v>
      </c>
    </row>
    <row r="12" customHeight="1" spans="1:3">
      <c r="A12" s="272">
        <v>50201</v>
      </c>
      <c r="B12" s="179" t="s">
        <v>624</v>
      </c>
      <c r="C12" s="77">
        <v>7244</v>
      </c>
    </row>
    <row r="13" customHeight="1" spans="1:3">
      <c r="A13" s="272">
        <v>50202</v>
      </c>
      <c r="B13" s="179" t="s">
        <v>625</v>
      </c>
      <c r="C13" s="77">
        <v>586</v>
      </c>
    </row>
    <row r="14" customHeight="1" spans="1:3">
      <c r="A14" s="272">
        <v>50203</v>
      </c>
      <c r="B14" s="179" t="s">
        <v>626</v>
      </c>
      <c r="C14" s="77">
        <v>869</v>
      </c>
    </row>
    <row r="15" customHeight="1" spans="1:3">
      <c r="A15" s="272">
        <v>50204</v>
      </c>
      <c r="B15" s="179" t="s">
        <v>627</v>
      </c>
      <c r="C15" s="77">
        <v>5927</v>
      </c>
    </row>
    <row r="16" customHeight="1" spans="1:3">
      <c r="A16" s="272">
        <v>50205</v>
      </c>
      <c r="B16" s="179" t="s">
        <v>628</v>
      </c>
      <c r="C16" s="77">
        <v>3350</v>
      </c>
    </row>
    <row r="17" customHeight="1" spans="1:3">
      <c r="A17" s="272">
        <v>50206</v>
      </c>
      <c r="B17" s="179" t="s">
        <v>629</v>
      </c>
      <c r="C17" s="77">
        <v>385</v>
      </c>
    </row>
    <row r="18" customHeight="1" spans="1:3">
      <c r="A18" s="272">
        <v>50207</v>
      </c>
      <c r="B18" s="181" t="s">
        <v>630</v>
      </c>
      <c r="C18" s="77">
        <v>0</v>
      </c>
    </row>
    <row r="19" customHeight="1" spans="1:3">
      <c r="A19" s="272">
        <v>50208</v>
      </c>
      <c r="B19" s="179" t="s">
        <v>631</v>
      </c>
      <c r="C19" s="77">
        <v>510</v>
      </c>
    </row>
    <row r="20" customHeight="1" spans="1:3">
      <c r="A20" s="272">
        <v>50209</v>
      </c>
      <c r="B20" s="179" t="s">
        <v>632</v>
      </c>
      <c r="C20" s="77">
        <v>658</v>
      </c>
    </row>
    <row r="21" customHeight="1" spans="1:3">
      <c r="A21" s="272">
        <v>50299</v>
      </c>
      <c r="B21" s="179" t="s">
        <v>633</v>
      </c>
      <c r="C21" s="77">
        <v>65532</v>
      </c>
    </row>
    <row r="22" customHeight="1" spans="1:3">
      <c r="A22" s="271">
        <v>503</v>
      </c>
      <c r="B22" s="177" t="s">
        <v>634</v>
      </c>
      <c r="C22" s="76">
        <f>SUM(C23:C29)</f>
        <v>56267</v>
      </c>
    </row>
    <row r="23" customHeight="1" spans="1:3">
      <c r="A23" s="272">
        <v>50301</v>
      </c>
      <c r="B23" s="179" t="s">
        <v>635</v>
      </c>
      <c r="C23" s="77">
        <v>7400</v>
      </c>
    </row>
    <row r="24" customHeight="1" spans="1:3">
      <c r="A24" s="272">
        <v>50302</v>
      </c>
      <c r="B24" s="179" t="s">
        <v>636</v>
      </c>
      <c r="C24" s="77">
        <v>7713</v>
      </c>
    </row>
    <row r="25" customHeight="1" spans="1:3">
      <c r="A25" s="272">
        <v>50303</v>
      </c>
      <c r="B25" s="179" t="s">
        <v>637</v>
      </c>
      <c r="C25" s="77">
        <v>0</v>
      </c>
    </row>
    <row r="26" customHeight="1" spans="1:3">
      <c r="A26" s="272">
        <v>50305</v>
      </c>
      <c r="B26" s="179" t="s">
        <v>638</v>
      </c>
      <c r="C26" s="77">
        <v>0</v>
      </c>
    </row>
    <row r="27" customHeight="1" spans="1:3">
      <c r="A27" s="272">
        <v>50306</v>
      </c>
      <c r="B27" s="179" t="s">
        <v>639</v>
      </c>
      <c r="C27" s="77">
        <v>281</v>
      </c>
    </row>
    <row r="28" customHeight="1" spans="1:3">
      <c r="A28" s="272">
        <v>50307</v>
      </c>
      <c r="B28" s="179" t="s">
        <v>640</v>
      </c>
      <c r="C28" s="77">
        <v>27</v>
      </c>
    </row>
    <row r="29" customHeight="1" spans="1:3">
      <c r="A29" s="272">
        <v>50399</v>
      </c>
      <c r="B29" s="179" t="s">
        <v>641</v>
      </c>
      <c r="C29" s="77">
        <v>40846</v>
      </c>
    </row>
    <row r="30" customHeight="1" spans="1:3">
      <c r="A30" s="271">
        <v>504</v>
      </c>
      <c r="B30" s="177" t="s">
        <v>642</v>
      </c>
      <c r="C30" s="76">
        <f>SUM(C31:C36)</f>
        <v>26255</v>
      </c>
    </row>
    <row r="31" customHeight="1" spans="1:3">
      <c r="A31" s="272">
        <v>50401</v>
      </c>
      <c r="B31" s="181" t="s">
        <v>635</v>
      </c>
      <c r="C31" s="77">
        <v>0</v>
      </c>
    </row>
    <row r="32" customHeight="1" spans="1:3">
      <c r="A32" s="272">
        <v>50402</v>
      </c>
      <c r="B32" s="179" t="s">
        <v>636</v>
      </c>
      <c r="C32" s="77">
        <v>6577</v>
      </c>
    </row>
    <row r="33" customHeight="1" spans="1:3">
      <c r="A33" s="272">
        <v>50403</v>
      </c>
      <c r="B33" s="179" t="s">
        <v>637</v>
      </c>
      <c r="C33" s="77">
        <v>0</v>
      </c>
    </row>
    <row r="34" customHeight="1" spans="1:3">
      <c r="A34" s="272">
        <v>50404</v>
      </c>
      <c r="B34" s="179" t="s">
        <v>639</v>
      </c>
      <c r="C34" s="77">
        <v>0</v>
      </c>
    </row>
    <row r="35" customHeight="1" spans="1:3">
      <c r="A35" s="272">
        <v>50405</v>
      </c>
      <c r="B35" s="179" t="s">
        <v>640</v>
      </c>
      <c r="C35" s="77">
        <v>0</v>
      </c>
    </row>
    <row r="36" customHeight="1" spans="1:3">
      <c r="A36" s="272">
        <v>50499</v>
      </c>
      <c r="B36" s="179" t="s">
        <v>641</v>
      </c>
      <c r="C36" s="77">
        <v>19678</v>
      </c>
    </row>
    <row r="37" customHeight="1" spans="1:3">
      <c r="A37" s="271">
        <v>505</v>
      </c>
      <c r="B37" s="177" t="s">
        <v>643</v>
      </c>
      <c r="C37" s="76">
        <f>SUM(C38:C40)</f>
        <v>27978</v>
      </c>
    </row>
    <row r="38" customHeight="1" spans="1:3">
      <c r="A38" s="272">
        <v>50501</v>
      </c>
      <c r="B38" s="179" t="s">
        <v>644</v>
      </c>
      <c r="C38" s="77">
        <v>3190</v>
      </c>
    </row>
    <row r="39" customHeight="1" spans="1:3">
      <c r="A39" s="272">
        <v>50502</v>
      </c>
      <c r="B39" s="179" t="s">
        <v>645</v>
      </c>
      <c r="C39" s="77">
        <v>19529</v>
      </c>
    </row>
    <row r="40" customHeight="1" spans="1:3">
      <c r="A40" s="272">
        <v>50599</v>
      </c>
      <c r="B40" s="179" t="s">
        <v>646</v>
      </c>
      <c r="C40" s="77">
        <v>5259</v>
      </c>
    </row>
    <row r="41" customHeight="1" spans="1:3">
      <c r="A41" s="271">
        <v>506</v>
      </c>
      <c r="B41" s="177" t="s">
        <v>647</v>
      </c>
      <c r="C41" s="76">
        <f>SUM(C42:C43)</f>
        <v>5638</v>
      </c>
    </row>
    <row r="42" customHeight="1" spans="1:3">
      <c r="A42" s="272">
        <v>50601</v>
      </c>
      <c r="B42" s="179" t="s">
        <v>648</v>
      </c>
      <c r="C42" s="77">
        <v>3682</v>
      </c>
    </row>
    <row r="43" customHeight="1" spans="1:3">
      <c r="A43" s="272">
        <v>50602</v>
      </c>
      <c r="B43" s="179" t="s">
        <v>649</v>
      </c>
      <c r="C43" s="77">
        <v>1956</v>
      </c>
    </row>
    <row r="44" customHeight="1" spans="1:3">
      <c r="A44" s="271">
        <v>507</v>
      </c>
      <c r="B44" s="177" t="s">
        <v>650</v>
      </c>
      <c r="C44" s="76">
        <f>SUM(C45:C47)</f>
        <v>15023</v>
      </c>
    </row>
    <row r="45" customHeight="1" spans="1:3">
      <c r="A45" s="272">
        <v>50701</v>
      </c>
      <c r="B45" s="179" t="s">
        <v>651</v>
      </c>
      <c r="C45" s="77">
        <v>60</v>
      </c>
    </row>
    <row r="46" customHeight="1" spans="1:3">
      <c r="A46" s="272">
        <v>50702</v>
      </c>
      <c r="B46" s="181" t="s">
        <v>652</v>
      </c>
      <c r="C46" s="77">
        <v>385</v>
      </c>
    </row>
    <row r="47" customHeight="1" spans="1:3">
      <c r="A47" s="272">
        <v>50799</v>
      </c>
      <c r="B47" s="179" t="s">
        <v>653</v>
      </c>
      <c r="C47" s="77">
        <v>14578</v>
      </c>
    </row>
    <row r="48" customHeight="1" spans="1:3">
      <c r="A48" s="271">
        <v>508</v>
      </c>
      <c r="B48" s="177" t="s">
        <v>654</v>
      </c>
      <c r="C48" s="76">
        <f>SUM(C49:C50)</f>
        <v>2450</v>
      </c>
    </row>
    <row r="49" customHeight="1" spans="1:3">
      <c r="A49" s="272">
        <v>50801</v>
      </c>
      <c r="B49" s="179" t="s">
        <v>655</v>
      </c>
      <c r="C49" s="77">
        <v>2361</v>
      </c>
    </row>
    <row r="50" customHeight="1" spans="1:3">
      <c r="A50" s="272">
        <v>50802</v>
      </c>
      <c r="B50" s="179" t="s">
        <v>656</v>
      </c>
      <c r="C50" s="77">
        <v>89</v>
      </c>
    </row>
    <row r="51" customHeight="1" spans="1:3">
      <c r="A51" s="271">
        <v>509</v>
      </c>
      <c r="B51" s="177" t="s">
        <v>657</v>
      </c>
      <c r="C51" s="76">
        <f>SUM(C52:C56)</f>
        <v>91895</v>
      </c>
    </row>
    <row r="52" customHeight="1" spans="1:3">
      <c r="A52" s="272">
        <v>50901</v>
      </c>
      <c r="B52" s="179" t="s">
        <v>658</v>
      </c>
      <c r="C52" s="77">
        <v>2661</v>
      </c>
    </row>
    <row r="53" customHeight="1" spans="1:3">
      <c r="A53" s="272">
        <v>50902</v>
      </c>
      <c r="B53" s="179" t="s">
        <v>659</v>
      </c>
      <c r="C53" s="77">
        <v>279</v>
      </c>
    </row>
    <row r="54" customHeight="1" spans="1:3">
      <c r="A54" s="272">
        <v>50903</v>
      </c>
      <c r="B54" s="179" t="s">
        <v>660</v>
      </c>
      <c r="C54" s="77">
        <v>16455</v>
      </c>
    </row>
    <row r="55" customHeight="1" spans="1:3">
      <c r="A55" s="272">
        <v>50905</v>
      </c>
      <c r="B55" s="179" t="s">
        <v>661</v>
      </c>
      <c r="C55" s="77">
        <v>47771</v>
      </c>
    </row>
    <row r="56" customHeight="1" spans="1:3">
      <c r="A56" s="272">
        <v>50999</v>
      </c>
      <c r="B56" s="179" t="s">
        <v>662</v>
      </c>
      <c r="C56" s="77">
        <v>24729</v>
      </c>
    </row>
    <row r="57" customHeight="1" spans="1:3">
      <c r="A57" s="271">
        <v>510</v>
      </c>
      <c r="B57" s="177" t="s">
        <v>663</v>
      </c>
      <c r="C57" s="76">
        <f>SUM(C58)</f>
        <v>75855</v>
      </c>
    </row>
    <row r="58" customHeight="1" spans="1:3">
      <c r="A58" s="272">
        <v>51002</v>
      </c>
      <c r="B58" s="179" t="s">
        <v>664</v>
      </c>
      <c r="C58" s="77">
        <v>75855</v>
      </c>
    </row>
    <row r="59" customHeight="1" spans="1:3">
      <c r="A59" s="271">
        <v>511</v>
      </c>
      <c r="B59" s="177" t="s">
        <v>665</v>
      </c>
      <c r="C59" s="76">
        <f>SUM(C60)</f>
        <v>7938</v>
      </c>
    </row>
    <row r="60" customHeight="1" spans="1:3">
      <c r="A60" s="272">
        <v>51101</v>
      </c>
      <c r="B60" s="179" t="s">
        <v>666</v>
      </c>
      <c r="C60" s="77">
        <v>7938</v>
      </c>
    </row>
    <row r="61" customHeight="1" spans="1:3">
      <c r="A61" s="271">
        <v>599</v>
      </c>
      <c r="B61" s="177" t="s">
        <v>667</v>
      </c>
      <c r="C61" s="76">
        <f>SUM(C62)</f>
        <v>16815</v>
      </c>
    </row>
    <row r="62" customHeight="1" spans="1:3">
      <c r="A62" s="273">
        <v>59999</v>
      </c>
      <c r="B62" s="274" t="s">
        <v>668</v>
      </c>
      <c r="C62" s="275">
        <v>16815</v>
      </c>
    </row>
  </sheetData>
  <mergeCells count="3">
    <mergeCell ref="A1:C1"/>
    <mergeCell ref="B2:C2"/>
    <mergeCell ref="B3:C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workbookViewId="0">
      <selection activeCell="A4" sqref="A4:C60"/>
    </sheetView>
  </sheetViews>
  <sheetFormatPr defaultColWidth="9.33333333333333" defaultRowHeight="24.95" customHeight="1" outlineLevelCol="2"/>
  <cols>
    <col min="1" max="1" width="11.5" customWidth="1"/>
    <col min="2" max="2" width="76.1666666666667" style="42" customWidth="1"/>
    <col min="3" max="3" width="46.6666666666667" style="43" customWidth="1"/>
  </cols>
  <sheetData>
    <row r="1" ht="54" customHeight="1" spans="2:3">
      <c r="B1" s="258" t="s">
        <v>24</v>
      </c>
      <c r="C1" s="258"/>
    </row>
    <row r="2" ht="15" customHeight="1" spans="2:3">
      <c r="B2" s="5" t="s">
        <v>25</v>
      </c>
      <c r="C2" s="44"/>
    </row>
    <row r="3" ht="15" customHeight="1" spans="2:3">
      <c r="B3" s="219" t="s">
        <v>101</v>
      </c>
      <c r="C3" s="218"/>
    </row>
    <row r="4" s="23" customFormat="1" customHeight="1" spans="1:3">
      <c r="A4" s="46" t="s">
        <v>206</v>
      </c>
      <c r="B4" s="46" t="s">
        <v>121</v>
      </c>
      <c r="C4" s="47" t="s">
        <v>103</v>
      </c>
    </row>
    <row r="5" customHeight="1" spans="1:3">
      <c r="A5" s="260"/>
      <c r="B5" s="80" t="s">
        <v>617</v>
      </c>
      <c r="C5" s="83">
        <f>C6+C11+C22+C30+C36+C40+C43+C46+C49+C55+C57+C59</f>
        <v>253994</v>
      </c>
    </row>
    <row r="6" customHeight="1" spans="1:3">
      <c r="A6" s="261">
        <v>501</v>
      </c>
      <c r="B6" s="262" t="s">
        <v>618</v>
      </c>
      <c r="C6" s="76">
        <f>SUM(C7:C10)</f>
        <v>83471</v>
      </c>
    </row>
    <row r="7" customHeight="1" spans="1:3">
      <c r="A7" s="263">
        <v>50101</v>
      </c>
      <c r="B7" s="163" t="s">
        <v>619</v>
      </c>
      <c r="C7" s="77">
        <v>50819</v>
      </c>
    </row>
    <row r="8" customHeight="1" spans="1:3">
      <c r="A8" s="263">
        <v>50102</v>
      </c>
      <c r="B8" s="163" t="s">
        <v>620</v>
      </c>
      <c r="C8" s="77">
        <v>21551</v>
      </c>
    </row>
    <row r="9" customHeight="1" spans="1:3">
      <c r="A9" s="263">
        <v>50103</v>
      </c>
      <c r="B9" s="163" t="s">
        <v>621</v>
      </c>
      <c r="C9" s="77">
        <v>7301</v>
      </c>
    </row>
    <row r="10" customHeight="1" spans="1:3">
      <c r="A10" s="263">
        <v>50199</v>
      </c>
      <c r="B10" s="163" t="s">
        <v>622</v>
      </c>
      <c r="C10" s="77">
        <v>3800</v>
      </c>
    </row>
    <row r="11" customHeight="1" spans="1:3">
      <c r="A11" s="261">
        <v>502</v>
      </c>
      <c r="B11" s="262" t="s">
        <v>623</v>
      </c>
      <c r="C11" s="83">
        <f>SUM(C12:C21)</f>
        <v>50650</v>
      </c>
    </row>
    <row r="12" customHeight="1" spans="1:3">
      <c r="A12" s="263">
        <v>50201</v>
      </c>
      <c r="B12" s="163" t="s">
        <v>624</v>
      </c>
      <c r="C12" s="53">
        <v>5246</v>
      </c>
    </row>
    <row r="13" customHeight="1" spans="1:3">
      <c r="A13" s="263">
        <v>50202</v>
      </c>
      <c r="B13" s="163" t="s">
        <v>625</v>
      </c>
      <c r="C13" s="57">
        <v>586</v>
      </c>
    </row>
    <row r="14" customHeight="1" spans="1:3">
      <c r="A14" s="263">
        <v>50203</v>
      </c>
      <c r="B14" s="163" t="s">
        <v>626</v>
      </c>
      <c r="C14" s="57">
        <v>869</v>
      </c>
    </row>
    <row r="15" customHeight="1" spans="1:3">
      <c r="A15" s="263">
        <v>50204</v>
      </c>
      <c r="B15" s="163" t="s">
        <v>627</v>
      </c>
      <c r="C15" s="53">
        <v>2738</v>
      </c>
    </row>
    <row r="16" customHeight="1" spans="1:3">
      <c r="A16" s="263">
        <v>50205</v>
      </c>
      <c r="B16" s="163" t="s">
        <v>628</v>
      </c>
      <c r="C16" s="57">
        <v>0</v>
      </c>
    </row>
    <row r="17" customHeight="1" spans="1:3">
      <c r="A17" s="263">
        <v>50206</v>
      </c>
      <c r="B17" s="163" t="s">
        <v>629</v>
      </c>
      <c r="C17" s="57">
        <v>385</v>
      </c>
    </row>
    <row r="18" customHeight="1" spans="1:3">
      <c r="A18" s="263">
        <v>50207</v>
      </c>
      <c r="B18" s="163" t="s">
        <v>630</v>
      </c>
      <c r="C18" s="57">
        <v>0</v>
      </c>
    </row>
    <row r="19" customHeight="1" spans="1:3">
      <c r="A19" s="263">
        <v>50208</v>
      </c>
      <c r="B19" s="163" t="s">
        <v>631</v>
      </c>
      <c r="C19" s="57">
        <v>510</v>
      </c>
    </row>
    <row r="20" customHeight="1" spans="1:3">
      <c r="A20" s="263">
        <v>50209</v>
      </c>
      <c r="B20" s="163" t="s">
        <v>632</v>
      </c>
      <c r="C20" s="53">
        <v>658</v>
      </c>
    </row>
    <row r="21" customHeight="1" spans="1:3">
      <c r="A21" s="263">
        <v>50299</v>
      </c>
      <c r="B21" s="163" t="s">
        <v>633</v>
      </c>
      <c r="C21" s="53">
        <v>39658</v>
      </c>
    </row>
    <row r="22" customHeight="1" spans="1:3">
      <c r="A22" s="261">
        <v>503</v>
      </c>
      <c r="B22" s="262" t="s">
        <v>634</v>
      </c>
      <c r="C22" s="125">
        <f>SUM(C23:C29)</f>
        <v>0</v>
      </c>
    </row>
    <row r="23" customHeight="1" spans="1:3">
      <c r="A23" s="263">
        <v>50301</v>
      </c>
      <c r="B23" s="163" t="s">
        <v>635</v>
      </c>
      <c r="C23" s="57">
        <v>0</v>
      </c>
    </row>
    <row r="24" customHeight="1" spans="1:3">
      <c r="A24" s="263">
        <v>50302</v>
      </c>
      <c r="B24" s="163" t="s">
        <v>636</v>
      </c>
      <c r="C24" s="57">
        <v>0</v>
      </c>
    </row>
    <row r="25" customHeight="1" spans="1:3">
      <c r="A25" s="263">
        <v>50303</v>
      </c>
      <c r="B25" s="163" t="s">
        <v>637</v>
      </c>
      <c r="C25" s="57">
        <v>0</v>
      </c>
    </row>
    <row r="26" customHeight="1" spans="1:3">
      <c r="A26" s="263">
        <v>50305</v>
      </c>
      <c r="B26" s="163" t="s">
        <v>638</v>
      </c>
      <c r="C26" s="57">
        <v>0</v>
      </c>
    </row>
    <row r="27" customHeight="1" spans="1:3">
      <c r="A27" s="263">
        <v>50306</v>
      </c>
      <c r="B27" s="163" t="s">
        <v>639</v>
      </c>
      <c r="C27" s="57">
        <v>0</v>
      </c>
    </row>
    <row r="28" customHeight="1" spans="1:3">
      <c r="A28" s="263">
        <v>50307</v>
      </c>
      <c r="B28" s="163" t="s">
        <v>640</v>
      </c>
      <c r="C28" s="57">
        <v>0</v>
      </c>
    </row>
    <row r="29" customHeight="1" spans="1:3">
      <c r="A29" s="263">
        <v>50399</v>
      </c>
      <c r="B29" s="163" t="s">
        <v>641</v>
      </c>
      <c r="C29" s="57">
        <v>0</v>
      </c>
    </row>
    <row r="30" customHeight="1" spans="1:3">
      <c r="A30" s="261">
        <v>504</v>
      </c>
      <c r="B30" s="262" t="s">
        <v>642</v>
      </c>
      <c r="C30" s="125">
        <f>SUM(C31:C35)</f>
        <v>0</v>
      </c>
    </row>
    <row r="31" customHeight="1" spans="1:3">
      <c r="A31" s="263">
        <v>50402</v>
      </c>
      <c r="B31" s="163" t="s">
        <v>636</v>
      </c>
      <c r="C31" s="57">
        <v>0</v>
      </c>
    </row>
    <row r="32" customHeight="1" spans="1:3">
      <c r="A32" s="263">
        <v>50403</v>
      </c>
      <c r="B32" s="163" t="s">
        <v>637</v>
      </c>
      <c r="C32" s="57">
        <v>0</v>
      </c>
    </row>
    <row r="33" customHeight="1" spans="1:3">
      <c r="A33" s="263">
        <v>50404</v>
      </c>
      <c r="B33" s="163" t="s">
        <v>639</v>
      </c>
      <c r="C33" s="57">
        <v>0</v>
      </c>
    </row>
    <row r="34" customHeight="1" spans="1:3">
      <c r="A34" s="263">
        <v>50405</v>
      </c>
      <c r="B34" s="163" t="s">
        <v>640</v>
      </c>
      <c r="C34" s="57">
        <v>0</v>
      </c>
    </row>
    <row r="35" customHeight="1" spans="1:3">
      <c r="A35" s="263">
        <v>50499</v>
      </c>
      <c r="B35" s="163" t="s">
        <v>641</v>
      </c>
      <c r="C35" s="57">
        <v>0</v>
      </c>
    </row>
    <row r="36" customHeight="1" spans="1:3">
      <c r="A36" s="261">
        <v>505</v>
      </c>
      <c r="B36" s="262" t="s">
        <v>643</v>
      </c>
      <c r="C36" s="83">
        <f>SUM(C37:C39)</f>
        <v>27978</v>
      </c>
    </row>
    <row r="37" customHeight="1" spans="1:3">
      <c r="A37" s="263">
        <v>50501</v>
      </c>
      <c r="B37" s="163" t="s">
        <v>644</v>
      </c>
      <c r="C37" s="53">
        <v>3190</v>
      </c>
    </row>
    <row r="38" customHeight="1" spans="1:3">
      <c r="A38" s="263">
        <v>50502</v>
      </c>
      <c r="B38" s="163" t="s">
        <v>645</v>
      </c>
      <c r="C38" s="53">
        <v>19529</v>
      </c>
    </row>
    <row r="39" customHeight="1" spans="1:3">
      <c r="A39" s="263">
        <v>50599</v>
      </c>
      <c r="B39" s="163" t="s">
        <v>646</v>
      </c>
      <c r="C39" s="53">
        <v>5259</v>
      </c>
    </row>
    <row r="40" customHeight="1" spans="1:3">
      <c r="A40" s="261">
        <v>506</v>
      </c>
      <c r="B40" s="262" t="s">
        <v>647</v>
      </c>
      <c r="C40" s="125">
        <f>SUM(C41:C42)</f>
        <v>0</v>
      </c>
    </row>
    <row r="41" customHeight="1" spans="1:3">
      <c r="A41" s="263">
        <v>50601</v>
      </c>
      <c r="B41" s="163" t="s">
        <v>648</v>
      </c>
      <c r="C41" s="57">
        <v>0</v>
      </c>
    </row>
    <row r="42" customHeight="1" spans="1:3">
      <c r="A42" s="263">
        <v>50602</v>
      </c>
      <c r="B42" s="163" t="s">
        <v>649</v>
      </c>
      <c r="C42" s="57">
        <v>0</v>
      </c>
    </row>
    <row r="43" customHeight="1" spans="1:3">
      <c r="A43" s="261">
        <v>507</v>
      </c>
      <c r="B43" s="262" t="s">
        <v>650</v>
      </c>
      <c r="C43" s="125">
        <f>SUM(C44:C45)</f>
        <v>0</v>
      </c>
    </row>
    <row r="44" customHeight="1" spans="1:3">
      <c r="A44" s="263">
        <v>50701</v>
      </c>
      <c r="B44" s="163" t="s">
        <v>651</v>
      </c>
      <c r="C44" s="57">
        <v>0</v>
      </c>
    </row>
    <row r="45" customHeight="1" spans="1:3">
      <c r="A45" s="263">
        <v>50799</v>
      </c>
      <c r="B45" s="163" t="s">
        <v>653</v>
      </c>
      <c r="C45" s="57">
        <v>0</v>
      </c>
    </row>
    <row r="46" customHeight="1" spans="1:3">
      <c r="A46" s="261">
        <v>508</v>
      </c>
      <c r="B46" s="262" t="s">
        <v>654</v>
      </c>
      <c r="C46" s="125">
        <f>SUM(C47:C48)</f>
        <v>0</v>
      </c>
    </row>
    <row r="47" customHeight="1" spans="1:3">
      <c r="A47" s="263">
        <v>50801</v>
      </c>
      <c r="B47" s="163" t="s">
        <v>655</v>
      </c>
      <c r="C47" s="57">
        <v>0</v>
      </c>
    </row>
    <row r="48" customHeight="1" spans="1:3">
      <c r="A48" s="263">
        <v>50802</v>
      </c>
      <c r="B48" s="163" t="s">
        <v>656</v>
      </c>
      <c r="C48" s="57">
        <v>0</v>
      </c>
    </row>
    <row r="49" customHeight="1" spans="1:3">
      <c r="A49" s="261">
        <v>509</v>
      </c>
      <c r="B49" s="262" t="s">
        <v>657</v>
      </c>
      <c r="C49" s="83">
        <f>SUM(C50:C54)</f>
        <v>91895</v>
      </c>
    </row>
    <row r="50" customHeight="1" spans="1:3">
      <c r="A50" s="263">
        <v>50901</v>
      </c>
      <c r="B50" s="163" t="s">
        <v>658</v>
      </c>
      <c r="C50" s="53">
        <v>2661</v>
      </c>
    </row>
    <row r="51" customHeight="1" spans="1:3">
      <c r="A51" s="263">
        <v>50902</v>
      </c>
      <c r="B51" s="163" t="s">
        <v>659</v>
      </c>
      <c r="C51" s="53">
        <v>279</v>
      </c>
    </row>
    <row r="52" customHeight="1" spans="1:3">
      <c r="A52" s="263">
        <v>50903</v>
      </c>
      <c r="B52" s="163" t="s">
        <v>660</v>
      </c>
      <c r="C52" s="53">
        <v>16455</v>
      </c>
    </row>
    <row r="53" customHeight="1" spans="1:3">
      <c r="A53" s="263">
        <v>50905</v>
      </c>
      <c r="B53" s="163" t="s">
        <v>661</v>
      </c>
      <c r="C53" s="53">
        <v>47771</v>
      </c>
    </row>
    <row r="54" customHeight="1" spans="1:3">
      <c r="A54" s="263">
        <v>50999</v>
      </c>
      <c r="B54" s="163" t="s">
        <v>662</v>
      </c>
      <c r="C54" s="53">
        <v>24729</v>
      </c>
    </row>
    <row r="55" customHeight="1" spans="1:3">
      <c r="A55" s="261">
        <v>510</v>
      </c>
      <c r="B55" s="262" t="s">
        <v>663</v>
      </c>
      <c r="C55" s="125">
        <f>SUM(C56)</f>
        <v>0</v>
      </c>
    </row>
    <row r="56" customHeight="1" spans="1:3">
      <c r="A56" s="263">
        <v>51002</v>
      </c>
      <c r="B56" s="163" t="s">
        <v>664</v>
      </c>
      <c r="C56" s="57">
        <v>0</v>
      </c>
    </row>
    <row r="57" customHeight="1" spans="1:3">
      <c r="A57" s="261">
        <v>511</v>
      </c>
      <c r="B57" s="262" t="s">
        <v>665</v>
      </c>
      <c r="C57" s="125">
        <f>SUM(C58)</f>
        <v>0</v>
      </c>
    </row>
    <row r="58" customHeight="1" spans="1:3">
      <c r="A58" s="263">
        <v>51101</v>
      </c>
      <c r="B58" s="163" t="s">
        <v>666</v>
      </c>
      <c r="C58" s="57">
        <v>0</v>
      </c>
    </row>
    <row r="59" customHeight="1" spans="1:3">
      <c r="A59" s="261">
        <v>599</v>
      </c>
      <c r="B59" s="262" t="s">
        <v>667</v>
      </c>
      <c r="C59" s="83">
        <f>SUM(C60)</f>
        <v>0</v>
      </c>
    </row>
    <row r="60" customHeight="1" spans="1:3">
      <c r="A60" s="139">
        <v>59999</v>
      </c>
      <c r="B60" s="264" t="s">
        <v>668</v>
      </c>
      <c r="C60" s="184">
        <v>0</v>
      </c>
    </row>
  </sheetData>
  <mergeCells count="3">
    <mergeCell ref="B1:C1"/>
    <mergeCell ref="B2:C2"/>
    <mergeCell ref="B3:C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19" sqref="C19"/>
    </sheetView>
  </sheetViews>
  <sheetFormatPr defaultColWidth="9.33333333333333" defaultRowHeight="15" outlineLevelCol="4"/>
  <cols>
    <col min="1" max="1" width="62.1666666666667" style="313" customWidth="1"/>
    <col min="2" max="2" width="37.1666666666667" style="314" customWidth="1"/>
    <col min="3" max="3" width="16.8333333333333" customWidth="1"/>
  </cols>
  <sheetData>
    <row r="1" ht="42" customHeight="1" spans="1:2">
      <c r="A1" s="315" t="s">
        <v>26</v>
      </c>
      <c r="B1" s="315"/>
    </row>
    <row r="2" ht="26" customHeight="1" spans="1:2">
      <c r="A2" s="316" t="s">
        <v>27</v>
      </c>
      <c r="B2" s="317"/>
    </row>
    <row r="3" customHeight="1" spans="1:2">
      <c r="A3" s="318" t="s">
        <v>101</v>
      </c>
      <c r="B3" s="319"/>
    </row>
    <row r="4" s="23" customFormat="1" ht="26.1" customHeight="1" spans="1:2">
      <c r="A4" s="320" t="s">
        <v>102</v>
      </c>
      <c r="B4" s="321" t="s">
        <v>103</v>
      </c>
    </row>
    <row r="5" s="23" customFormat="1" ht="26.1" customHeight="1" spans="1:2">
      <c r="A5" s="322" t="s">
        <v>157</v>
      </c>
      <c r="B5" s="323">
        <v>494646</v>
      </c>
    </row>
    <row r="6" s="23" customFormat="1" ht="26.1" customHeight="1" spans="1:2">
      <c r="A6" s="322" t="s">
        <v>158</v>
      </c>
      <c r="B6" s="323">
        <f>B7+B8</f>
        <v>5941</v>
      </c>
    </row>
    <row r="7" ht="26.1" customHeight="1" spans="1:2">
      <c r="A7" s="324" t="s">
        <v>159</v>
      </c>
      <c r="B7" s="325">
        <v>0</v>
      </c>
    </row>
    <row r="8" ht="26.1" customHeight="1" spans="1:2">
      <c r="A8" s="324" t="s">
        <v>160</v>
      </c>
      <c r="B8" s="326">
        <v>5941</v>
      </c>
    </row>
    <row r="9" s="23" customFormat="1" ht="26.1" customHeight="1" spans="1:2">
      <c r="A9" s="322" t="s">
        <v>161</v>
      </c>
      <c r="B9" s="323">
        <v>18967</v>
      </c>
    </row>
    <row r="10" s="23" customFormat="1" ht="26.1" customHeight="1" spans="1:2">
      <c r="A10" s="322" t="s">
        <v>162</v>
      </c>
      <c r="B10" s="327">
        <v>2202</v>
      </c>
    </row>
    <row r="11" s="23" customFormat="1" ht="26.1" customHeight="1" spans="1:2">
      <c r="A11" s="322" t="s">
        <v>163</v>
      </c>
      <c r="B11" s="323">
        <v>11698</v>
      </c>
    </row>
    <row r="12" ht="26.1" customHeight="1" spans="1:2">
      <c r="A12" s="324" t="s">
        <v>164</v>
      </c>
      <c r="B12" s="325">
        <v>0</v>
      </c>
    </row>
    <row r="13" s="23" customFormat="1" ht="26.1" customHeight="1" spans="1:2">
      <c r="A13" s="328" t="s">
        <v>165</v>
      </c>
      <c r="B13" s="329">
        <f>B5+B6+B9+B10+B11</f>
        <v>533454</v>
      </c>
    </row>
    <row r="14" ht="20.1" customHeight="1" spans="1:5">
      <c r="A14" s="292" t="s">
        <v>669</v>
      </c>
      <c r="B14" s="292"/>
      <c r="C14" s="6"/>
      <c r="D14" s="330"/>
      <c r="E14" s="6"/>
    </row>
    <row r="15" ht="21" customHeight="1" spans="1:2">
      <c r="A15" s="331" t="s">
        <v>670</v>
      </c>
      <c r="B15" s="331"/>
    </row>
    <row r="16" ht="15.95" customHeight="1" spans="1:2">
      <c r="A16" s="332" t="s">
        <v>671</v>
      </c>
      <c r="B16" s="332"/>
    </row>
    <row r="17" ht="18" customHeight="1" spans="1:2">
      <c r="A17" s="332" t="s">
        <v>672</v>
      </c>
      <c r="B17" s="332"/>
    </row>
    <row r="18" ht="21" customHeight="1"/>
  </sheetData>
  <mergeCells count="7">
    <mergeCell ref="A1:B1"/>
    <mergeCell ref="A2:B2"/>
    <mergeCell ref="A3:B3"/>
    <mergeCell ref="A14:B14"/>
    <mergeCell ref="A15:B15"/>
    <mergeCell ref="A16:B16"/>
    <mergeCell ref="A17:B1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14" workbookViewId="0">
      <selection activeCell="A6" sqref="A6:A30"/>
    </sheetView>
  </sheetViews>
  <sheetFormatPr defaultColWidth="9.33333333333333" defaultRowHeight="27.95" customHeight="1" outlineLevelCol="4"/>
  <cols>
    <col min="1" max="1" width="40.5" style="42" customWidth="1"/>
    <col min="2" max="2" width="28.1666666666667" style="42" customWidth="1"/>
    <col min="3" max="3" width="21" style="42" customWidth="1"/>
    <col min="4" max="4" width="19.1666666666667" style="42" customWidth="1"/>
    <col min="5" max="5" width="24.1666666666667" style="42" customWidth="1"/>
  </cols>
  <sheetData>
    <row r="1" customHeight="1" spans="1:5">
      <c r="A1" s="62" t="s">
        <v>28</v>
      </c>
      <c r="B1" s="62"/>
      <c r="C1" s="170"/>
      <c r="D1" s="62"/>
      <c r="E1" s="62"/>
    </row>
    <row r="2" s="143" customFormat="1" ht="15" customHeight="1" spans="1:5">
      <c r="A2" s="5"/>
      <c r="B2" s="5"/>
      <c r="C2" s="100"/>
      <c r="D2" s="123"/>
      <c r="E2" s="5" t="s">
        <v>29</v>
      </c>
    </row>
    <row r="3" s="143" customFormat="1" ht="18" customHeight="1" spans="1:5">
      <c r="A3" s="294"/>
      <c r="B3" s="294"/>
      <c r="C3" s="295"/>
      <c r="D3" s="123"/>
      <c r="E3" s="294" t="s">
        <v>101</v>
      </c>
    </row>
    <row r="4" s="23" customFormat="1" ht="45" customHeight="1" spans="1:5">
      <c r="A4" s="296" t="s">
        <v>121</v>
      </c>
      <c r="B4" s="297" t="s">
        <v>170</v>
      </c>
      <c r="C4" s="298" t="s">
        <v>122</v>
      </c>
      <c r="D4" s="299" t="s">
        <v>103</v>
      </c>
      <c r="E4" s="309" t="s">
        <v>171</v>
      </c>
    </row>
    <row r="5" s="23" customFormat="1" customHeight="1" spans="1:5">
      <c r="A5" s="300" t="s">
        <v>172</v>
      </c>
      <c r="B5" s="301">
        <f>SUM(B6:B30)</f>
        <v>524995</v>
      </c>
      <c r="C5" s="302">
        <f>SUM(C6:C30)</f>
        <v>567402</v>
      </c>
      <c r="D5" s="301">
        <f>SUM(D6:D30)</f>
        <v>494646</v>
      </c>
      <c r="E5" s="310">
        <f>D5/C5</f>
        <v>0.871773451626889</v>
      </c>
    </row>
    <row r="6" customHeight="1" spans="1:5">
      <c r="A6" s="303" t="s">
        <v>173</v>
      </c>
      <c r="B6" s="304">
        <v>60147</v>
      </c>
      <c r="C6" s="305">
        <v>62047</v>
      </c>
      <c r="D6" s="304">
        <v>50086</v>
      </c>
      <c r="E6" s="311">
        <f t="shared" ref="E6:E32" si="0">D6/C6</f>
        <v>0.80722677969926</v>
      </c>
    </row>
    <row r="7" customHeight="1" spans="1:5">
      <c r="A7" s="306" t="s">
        <v>174</v>
      </c>
      <c r="B7" s="304">
        <v>0</v>
      </c>
      <c r="C7" s="305">
        <v>0</v>
      </c>
      <c r="D7" s="304"/>
      <c r="E7" s="311"/>
    </row>
    <row r="8" customHeight="1" spans="1:5">
      <c r="A8" s="306" t="s">
        <v>175</v>
      </c>
      <c r="B8" s="304">
        <v>201</v>
      </c>
      <c r="C8" s="305">
        <v>201</v>
      </c>
      <c r="D8" s="304">
        <v>426</v>
      </c>
      <c r="E8" s="311">
        <f t="shared" si="0"/>
        <v>2.11940298507463</v>
      </c>
    </row>
    <row r="9" customHeight="1" spans="1:5">
      <c r="A9" s="306" t="s">
        <v>176</v>
      </c>
      <c r="B9" s="304">
        <v>14615</v>
      </c>
      <c r="C9" s="305">
        <v>14615</v>
      </c>
      <c r="D9" s="304">
        <v>14706</v>
      </c>
      <c r="E9" s="311">
        <f t="shared" si="0"/>
        <v>1.0062264796442</v>
      </c>
    </row>
    <row r="10" customHeight="1" spans="1:5">
      <c r="A10" s="306" t="s">
        <v>177</v>
      </c>
      <c r="B10" s="304">
        <v>97041</v>
      </c>
      <c r="C10" s="305">
        <v>112740</v>
      </c>
      <c r="D10" s="304">
        <v>92760</v>
      </c>
      <c r="E10" s="311">
        <f t="shared" si="0"/>
        <v>0.822778073443321</v>
      </c>
    </row>
    <row r="11" customHeight="1" spans="1:5">
      <c r="A11" s="306" t="s">
        <v>178</v>
      </c>
      <c r="B11" s="304">
        <v>1730</v>
      </c>
      <c r="C11" s="305">
        <v>1730</v>
      </c>
      <c r="D11" s="304">
        <v>14732</v>
      </c>
      <c r="E11" s="311">
        <f t="shared" si="0"/>
        <v>8.51560693641619</v>
      </c>
    </row>
    <row r="12" customHeight="1" spans="1:5">
      <c r="A12" s="306" t="s">
        <v>179</v>
      </c>
      <c r="B12" s="304">
        <v>5805</v>
      </c>
      <c r="C12" s="305">
        <v>5805</v>
      </c>
      <c r="D12" s="304">
        <v>14303</v>
      </c>
      <c r="E12" s="311">
        <f t="shared" si="0"/>
        <v>2.46391042204996</v>
      </c>
    </row>
    <row r="13" customHeight="1" spans="1:5">
      <c r="A13" s="306" t="s">
        <v>180</v>
      </c>
      <c r="B13" s="304">
        <v>79654</v>
      </c>
      <c r="C13" s="305">
        <v>80154</v>
      </c>
      <c r="D13" s="304">
        <v>62014</v>
      </c>
      <c r="E13" s="311">
        <f t="shared" si="0"/>
        <v>0.773685655113906</v>
      </c>
    </row>
    <row r="14" customHeight="1" spans="1:5">
      <c r="A14" s="306" t="s">
        <v>181</v>
      </c>
      <c r="B14" s="304">
        <v>72234</v>
      </c>
      <c r="C14" s="305">
        <v>73434</v>
      </c>
      <c r="D14" s="304">
        <v>70465</v>
      </c>
      <c r="E14" s="311">
        <f t="shared" si="0"/>
        <v>0.959569136912057</v>
      </c>
    </row>
    <row r="15" customHeight="1" spans="1:5">
      <c r="A15" s="306" t="s">
        <v>182</v>
      </c>
      <c r="B15" s="304">
        <v>12968</v>
      </c>
      <c r="C15" s="305">
        <v>16468</v>
      </c>
      <c r="D15" s="304">
        <v>15718</v>
      </c>
      <c r="E15" s="311">
        <f t="shared" si="0"/>
        <v>0.954457128977411</v>
      </c>
    </row>
    <row r="16" customHeight="1" spans="1:5">
      <c r="A16" s="306" t="s">
        <v>183</v>
      </c>
      <c r="B16" s="304">
        <v>12307</v>
      </c>
      <c r="C16" s="305">
        <v>13307</v>
      </c>
      <c r="D16" s="304">
        <v>13490</v>
      </c>
      <c r="E16" s="311">
        <f t="shared" si="0"/>
        <v>1.01375216051702</v>
      </c>
    </row>
    <row r="17" customHeight="1" spans="1:5">
      <c r="A17" s="306" t="s">
        <v>184</v>
      </c>
      <c r="B17" s="304">
        <v>92175</v>
      </c>
      <c r="C17" s="305">
        <v>95775</v>
      </c>
      <c r="D17" s="304">
        <v>77115</v>
      </c>
      <c r="E17" s="311">
        <f t="shared" si="0"/>
        <v>0.805168363351605</v>
      </c>
    </row>
    <row r="18" customHeight="1" spans="1:5">
      <c r="A18" s="306" t="s">
        <v>185</v>
      </c>
      <c r="B18" s="304">
        <v>14451</v>
      </c>
      <c r="C18" s="305">
        <v>21952</v>
      </c>
      <c r="D18" s="304">
        <v>25954</v>
      </c>
      <c r="E18" s="311">
        <f t="shared" si="0"/>
        <v>1.18230685131195</v>
      </c>
    </row>
    <row r="19" customHeight="1" spans="1:5">
      <c r="A19" s="306" t="s">
        <v>186</v>
      </c>
      <c r="B19" s="304">
        <v>9827</v>
      </c>
      <c r="C19" s="305">
        <v>13827</v>
      </c>
      <c r="D19" s="304">
        <v>7859</v>
      </c>
      <c r="E19" s="311">
        <f t="shared" si="0"/>
        <v>0.568380704418891</v>
      </c>
    </row>
    <row r="20" customHeight="1" spans="1:5">
      <c r="A20" s="306" t="s">
        <v>187</v>
      </c>
      <c r="B20" s="304">
        <v>3856</v>
      </c>
      <c r="C20" s="305">
        <v>3856</v>
      </c>
      <c r="D20" s="304">
        <v>1834</v>
      </c>
      <c r="E20" s="311">
        <f t="shared" si="0"/>
        <v>0.475622406639004</v>
      </c>
    </row>
    <row r="21" customHeight="1" spans="1:5">
      <c r="A21" s="306" t="s">
        <v>188</v>
      </c>
      <c r="B21" s="304">
        <v>905</v>
      </c>
      <c r="C21" s="305">
        <v>905</v>
      </c>
      <c r="D21" s="304">
        <v>196</v>
      </c>
      <c r="E21" s="311">
        <f t="shared" si="0"/>
        <v>0.216574585635359</v>
      </c>
    </row>
    <row r="22" customHeight="1" spans="1:5">
      <c r="A22" s="306" t="s">
        <v>189</v>
      </c>
      <c r="B22" s="304">
        <v>0</v>
      </c>
      <c r="C22" s="305">
        <v>0</v>
      </c>
      <c r="D22" s="304"/>
      <c r="E22" s="311"/>
    </row>
    <row r="23" customHeight="1" spans="1:5">
      <c r="A23" s="306" t="s">
        <v>190</v>
      </c>
      <c r="B23" s="304">
        <v>1952</v>
      </c>
      <c r="C23" s="305">
        <v>1952</v>
      </c>
      <c r="D23" s="304">
        <v>3515</v>
      </c>
      <c r="E23" s="311">
        <f t="shared" si="0"/>
        <v>1.80071721311475</v>
      </c>
    </row>
    <row r="24" customHeight="1" spans="1:5">
      <c r="A24" s="306" t="s">
        <v>191</v>
      </c>
      <c r="B24" s="304">
        <v>8405</v>
      </c>
      <c r="C24" s="305">
        <v>8405</v>
      </c>
      <c r="D24" s="304">
        <v>14564</v>
      </c>
      <c r="E24" s="311">
        <f t="shared" si="0"/>
        <v>1.73277810826889</v>
      </c>
    </row>
    <row r="25" customHeight="1" spans="1:5">
      <c r="A25" s="306" t="s">
        <v>192</v>
      </c>
      <c r="B25" s="304">
        <v>5451</v>
      </c>
      <c r="C25" s="305">
        <v>5451</v>
      </c>
      <c r="D25" s="304">
        <v>4284</v>
      </c>
      <c r="E25" s="311">
        <f t="shared" si="0"/>
        <v>0.785910842047331</v>
      </c>
    </row>
    <row r="26" customHeight="1" spans="1:5">
      <c r="A26" s="306" t="s">
        <v>193</v>
      </c>
      <c r="B26" s="304">
        <v>1668</v>
      </c>
      <c r="C26" s="305">
        <v>1668</v>
      </c>
      <c r="D26" s="304">
        <v>2600</v>
      </c>
      <c r="E26" s="311">
        <f t="shared" si="0"/>
        <v>1.55875299760192</v>
      </c>
    </row>
    <row r="27" customHeight="1" spans="1:5">
      <c r="A27" s="306" t="s">
        <v>194</v>
      </c>
      <c r="B27" s="304">
        <v>5000</v>
      </c>
      <c r="C27" s="305">
        <v>5000</v>
      </c>
      <c r="D27" s="304"/>
      <c r="E27" s="311"/>
    </row>
    <row r="28" customHeight="1" spans="1:5">
      <c r="A28" s="306" t="s">
        <v>195</v>
      </c>
      <c r="B28" s="304">
        <v>16431</v>
      </c>
      <c r="C28" s="305">
        <v>19938</v>
      </c>
      <c r="D28" s="304">
        <v>87</v>
      </c>
      <c r="E28" s="311"/>
    </row>
    <row r="29" customHeight="1" spans="1:5">
      <c r="A29" s="306" t="s">
        <v>196</v>
      </c>
      <c r="B29" s="304">
        <v>8172</v>
      </c>
      <c r="C29" s="305">
        <v>8172</v>
      </c>
      <c r="D29" s="304">
        <v>7938</v>
      </c>
      <c r="E29" s="311">
        <f t="shared" si="0"/>
        <v>0.97136563876652</v>
      </c>
    </row>
    <row r="30" customHeight="1" spans="1:5">
      <c r="A30" s="306" t="s">
        <v>197</v>
      </c>
      <c r="B30" s="304">
        <v>0</v>
      </c>
      <c r="C30" s="305">
        <v>0</v>
      </c>
      <c r="D30" s="304"/>
      <c r="E30" s="311"/>
    </row>
    <row r="31" s="23" customFormat="1" customHeight="1" spans="1:5">
      <c r="A31" s="300" t="s">
        <v>158</v>
      </c>
      <c r="B31" s="301">
        <v>5340</v>
      </c>
      <c r="C31" s="301">
        <v>5340</v>
      </c>
      <c r="D31" s="301">
        <v>5941</v>
      </c>
      <c r="E31" s="310">
        <f t="shared" si="0"/>
        <v>1.1125468164794</v>
      </c>
    </row>
    <row r="32" s="23" customFormat="1" customHeight="1" spans="1:5">
      <c r="A32" s="307" t="s">
        <v>198</v>
      </c>
      <c r="B32" s="308">
        <v>17909</v>
      </c>
      <c r="C32" s="308">
        <v>17909</v>
      </c>
      <c r="D32" s="308">
        <v>18967</v>
      </c>
      <c r="E32" s="312">
        <f t="shared" si="0"/>
        <v>1.0590764420124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4" sqref="A4"/>
    </sheetView>
  </sheetViews>
  <sheetFormatPr defaultColWidth="9.33333333333333" defaultRowHeight="15" outlineLevelCol="4"/>
  <cols>
    <col min="1" max="1" width="45.6666666666667" style="42" customWidth="1"/>
    <col min="2" max="2" width="25" style="43" customWidth="1"/>
    <col min="3" max="3" width="25.3333333333333" style="43" customWidth="1"/>
    <col min="4" max="4" width="32.3333333333333" style="43" customWidth="1"/>
    <col min="5" max="5" width="14.1666666666667"/>
  </cols>
  <sheetData>
    <row r="1" ht="39" customHeight="1" spans="1:5">
      <c r="A1" s="26" t="s">
        <v>30</v>
      </c>
      <c r="B1" s="26"/>
      <c r="C1" s="26"/>
      <c r="D1" s="26"/>
      <c r="E1" s="293"/>
    </row>
    <row r="2" customHeight="1" spans="1:5">
      <c r="A2" s="291"/>
      <c r="B2" s="190"/>
      <c r="C2" s="190"/>
      <c r="D2" s="5" t="s">
        <v>31</v>
      </c>
      <c r="E2" s="81"/>
    </row>
    <row r="3" customHeight="1" spans="1:5">
      <c r="A3" s="291"/>
      <c r="B3" s="190"/>
      <c r="C3" s="190"/>
      <c r="D3" s="219" t="s">
        <v>101</v>
      </c>
      <c r="E3" s="81"/>
    </row>
    <row r="4" s="23" customFormat="1" ht="33.95" customHeight="1" spans="1:5">
      <c r="A4" s="45" t="s">
        <v>121</v>
      </c>
      <c r="B4" s="46" t="s">
        <v>199</v>
      </c>
      <c r="C4" s="46" t="s">
        <v>200</v>
      </c>
      <c r="D4" s="47" t="s">
        <v>124</v>
      </c>
      <c r="E4" s="82"/>
    </row>
    <row r="5" s="23" customFormat="1" ht="26.1" customHeight="1" spans="1:5">
      <c r="A5" s="255" t="s">
        <v>201</v>
      </c>
      <c r="B5" s="79">
        <f>SUM(B6:B28)</f>
        <v>494646</v>
      </c>
      <c r="C5" s="79">
        <f>SUM(C6:C29)</f>
        <v>501088</v>
      </c>
      <c r="D5" s="221">
        <f>B5/C5</f>
        <v>0.987143974711029</v>
      </c>
      <c r="E5" s="82"/>
    </row>
    <row r="6" ht="26.1" customHeight="1" spans="1:5">
      <c r="A6" s="69" t="s">
        <v>202</v>
      </c>
      <c r="B6" s="56">
        <v>50086</v>
      </c>
      <c r="C6" s="56">
        <v>57632</v>
      </c>
      <c r="D6" s="223">
        <f>B6/C6</f>
        <v>0.869065796779567</v>
      </c>
      <c r="E6" s="81"/>
    </row>
    <row r="7" ht="26.1" customHeight="1" spans="1:5">
      <c r="A7" s="69" t="s">
        <v>174</v>
      </c>
      <c r="B7" s="52"/>
      <c r="C7" s="52"/>
      <c r="D7" s="223"/>
      <c r="E7" s="81"/>
    </row>
    <row r="8" ht="26.1" customHeight="1" spans="1:5">
      <c r="A8" s="69" t="s">
        <v>175</v>
      </c>
      <c r="B8" s="52">
        <v>426</v>
      </c>
      <c r="C8" s="52">
        <v>392</v>
      </c>
      <c r="D8" s="223">
        <f t="shared" ref="D7:D29" si="0">B8/C8</f>
        <v>1.08673469387755</v>
      </c>
      <c r="E8" s="81"/>
    </row>
    <row r="9" ht="26.1" customHeight="1" spans="1:5">
      <c r="A9" s="69" t="s">
        <v>176</v>
      </c>
      <c r="B9" s="56">
        <v>14706</v>
      </c>
      <c r="C9" s="56">
        <v>14371</v>
      </c>
      <c r="D9" s="223">
        <f t="shared" si="0"/>
        <v>1.02331083431911</v>
      </c>
      <c r="E9" s="81"/>
    </row>
    <row r="10" ht="26.1" customHeight="1" spans="1:5">
      <c r="A10" s="69" t="s">
        <v>177</v>
      </c>
      <c r="B10" s="56">
        <v>92760</v>
      </c>
      <c r="C10" s="56">
        <v>90191</v>
      </c>
      <c r="D10" s="223">
        <f t="shared" si="0"/>
        <v>1.02848399507711</v>
      </c>
      <c r="E10" s="81"/>
    </row>
    <row r="11" ht="26.1" customHeight="1" spans="1:5">
      <c r="A11" s="69" t="s">
        <v>178</v>
      </c>
      <c r="B11" s="56">
        <v>14732</v>
      </c>
      <c r="C11" s="56">
        <v>11980</v>
      </c>
      <c r="D11" s="223">
        <f t="shared" si="0"/>
        <v>1.22971619365609</v>
      </c>
      <c r="E11" s="81"/>
    </row>
    <row r="12" ht="26.1" customHeight="1" spans="1:5">
      <c r="A12" s="69" t="s">
        <v>179</v>
      </c>
      <c r="B12" s="56">
        <v>14303</v>
      </c>
      <c r="C12" s="56">
        <v>13241</v>
      </c>
      <c r="D12" s="223">
        <f t="shared" si="0"/>
        <v>1.08020542255117</v>
      </c>
      <c r="E12" s="81"/>
    </row>
    <row r="13" ht="26.1" customHeight="1" spans="1:5">
      <c r="A13" s="69" t="s">
        <v>180</v>
      </c>
      <c r="B13" s="56">
        <v>62014</v>
      </c>
      <c r="C13" s="56">
        <v>61574</v>
      </c>
      <c r="D13" s="223">
        <f t="shared" si="0"/>
        <v>1.00714587325819</v>
      </c>
      <c r="E13" s="81"/>
    </row>
    <row r="14" ht="26.1" customHeight="1" spans="1:5">
      <c r="A14" s="69" t="s">
        <v>181</v>
      </c>
      <c r="B14" s="56">
        <v>70465</v>
      </c>
      <c r="C14" s="56">
        <v>70082</v>
      </c>
      <c r="D14" s="223">
        <f t="shared" si="0"/>
        <v>1.00546502668303</v>
      </c>
      <c r="E14" s="81"/>
    </row>
    <row r="15" ht="26.1" customHeight="1" spans="1:5">
      <c r="A15" s="69" t="s">
        <v>182</v>
      </c>
      <c r="B15" s="56">
        <v>15718</v>
      </c>
      <c r="C15" s="56">
        <v>14580</v>
      </c>
      <c r="D15" s="223">
        <f t="shared" si="0"/>
        <v>1.07805212620027</v>
      </c>
      <c r="E15" s="81"/>
    </row>
    <row r="16" ht="26.1" customHeight="1" spans="1:5">
      <c r="A16" s="69" t="s">
        <v>183</v>
      </c>
      <c r="B16" s="56">
        <v>13490</v>
      </c>
      <c r="C16" s="56">
        <v>14573</v>
      </c>
      <c r="D16" s="223">
        <f t="shared" si="0"/>
        <v>0.925684485006519</v>
      </c>
      <c r="E16" s="81"/>
    </row>
    <row r="17" ht="26.1" customHeight="1" spans="1:5">
      <c r="A17" s="69" t="s">
        <v>184</v>
      </c>
      <c r="B17" s="56">
        <v>77115</v>
      </c>
      <c r="C17" s="56">
        <v>76331</v>
      </c>
      <c r="D17" s="223">
        <f t="shared" si="0"/>
        <v>1.0102710563205</v>
      </c>
      <c r="E17" s="81"/>
    </row>
    <row r="18" ht="26.1" customHeight="1" spans="1:5">
      <c r="A18" s="69" t="s">
        <v>185</v>
      </c>
      <c r="B18" s="56">
        <v>25954</v>
      </c>
      <c r="C18" s="56">
        <v>30984</v>
      </c>
      <c r="D18" s="223">
        <f t="shared" si="0"/>
        <v>0.837658146139943</v>
      </c>
      <c r="E18" s="81"/>
    </row>
    <row r="19" ht="26.1" customHeight="1" spans="1:5">
      <c r="A19" s="69" t="s">
        <v>186</v>
      </c>
      <c r="B19" s="56">
        <v>7859</v>
      </c>
      <c r="C19" s="56">
        <v>7972</v>
      </c>
      <c r="D19" s="223">
        <f t="shared" si="0"/>
        <v>0.985825388861014</v>
      </c>
      <c r="E19" s="81"/>
    </row>
    <row r="20" ht="26.1" customHeight="1" spans="1:5">
      <c r="A20" s="69" t="s">
        <v>187</v>
      </c>
      <c r="B20" s="56">
        <v>1834</v>
      </c>
      <c r="C20" s="56">
        <v>1986</v>
      </c>
      <c r="D20" s="223">
        <f t="shared" si="0"/>
        <v>0.923464249748238</v>
      </c>
      <c r="E20" s="81"/>
    </row>
    <row r="21" ht="26.1" customHeight="1" spans="1:5">
      <c r="A21" s="69" t="s">
        <v>188</v>
      </c>
      <c r="B21" s="52">
        <v>196</v>
      </c>
      <c r="C21" s="52">
        <v>813</v>
      </c>
      <c r="D21" s="223">
        <f t="shared" si="0"/>
        <v>0.241082410824108</v>
      </c>
      <c r="E21" s="81"/>
    </row>
    <row r="22" ht="26.1" customHeight="1" spans="1:5">
      <c r="A22" s="69" t="s">
        <v>189</v>
      </c>
      <c r="B22" s="52"/>
      <c r="C22" s="52"/>
      <c r="D22" s="223"/>
      <c r="E22" s="81"/>
    </row>
    <row r="23" ht="26.1" customHeight="1" spans="1:5">
      <c r="A23" s="69" t="s">
        <v>190</v>
      </c>
      <c r="B23" s="56">
        <v>3515</v>
      </c>
      <c r="C23" s="56">
        <v>3429</v>
      </c>
      <c r="D23" s="223">
        <f t="shared" si="0"/>
        <v>1.02508019830854</v>
      </c>
      <c r="E23" s="81"/>
    </row>
    <row r="24" ht="26.1" customHeight="1" spans="1:5">
      <c r="A24" s="69" t="s">
        <v>191</v>
      </c>
      <c r="B24" s="56">
        <v>14564</v>
      </c>
      <c r="C24" s="56">
        <v>16890</v>
      </c>
      <c r="D24" s="223">
        <f t="shared" si="0"/>
        <v>0.862285375962108</v>
      </c>
      <c r="E24" s="81"/>
    </row>
    <row r="25" ht="26.1" customHeight="1" spans="1:5">
      <c r="A25" s="69" t="s">
        <v>192</v>
      </c>
      <c r="B25" s="56">
        <v>4284</v>
      </c>
      <c r="C25" s="56">
        <v>4481</v>
      </c>
      <c r="D25" s="223">
        <f t="shared" si="0"/>
        <v>0.956036598973443</v>
      </c>
      <c r="E25" s="81"/>
    </row>
    <row r="26" ht="26.1" customHeight="1" spans="1:5">
      <c r="A26" s="69" t="s">
        <v>193</v>
      </c>
      <c r="B26" s="56">
        <v>2600</v>
      </c>
      <c r="C26" s="56">
        <v>2717</v>
      </c>
      <c r="D26" s="223">
        <f t="shared" si="0"/>
        <v>0.956937799043062</v>
      </c>
      <c r="E26" s="81"/>
    </row>
    <row r="27" ht="26.1" customHeight="1" spans="1:5">
      <c r="A27" s="69" t="s">
        <v>195</v>
      </c>
      <c r="B27" s="56">
        <v>87</v>
      </c>
      <c r="C27" s="52"/>
      <c r="D27" s="223"/>
      <c r="E27" s="81"/>
    </row>
    <row r="28" ht="26.1" customHeight="1" spans="1:5">
      <c r="A28" s="69" t="s">
        <v>196</v>
      </c>
      <c r="B28" s="56">
        <v>7938</v>
      </c>
      <c r="C28" s="56">
        <v>6869</v>
      </c>
      <c r="D28" s="223">
        <f t="shared" si="0"/>
        <v>1.15562672878148</v>
      </c>
      <c r="E28" s="81"/>
    </row>
    <row r="29" ht="26.1" customHeight="1" spans="1:5">
      <c r="A29" s="245" t="s">
        <v>197</v>
      </c>
      <c r="B29" s="59"/>
      <c r="C29" s="59"/>
      <c r="D29" s="184"/>
      <c r="E29" s="81"/>
    </row>
    <row r="30" ht="20.1" customHeight="1" spans="1:5">
      <c r="A30" s="292" t="s">
        <v>203</v>
      </c>
      <c r="B30" s="44"/>
      <c r="C30" s="44"/>
      <c r="D30" s="44"/>
      <c r="E30" s="81"/>
    </row>
    <row r="31" ht="20.1" customHeight="1" spans="1:4">
      <c r="A31" s="100" t="s">
        <v>204</v>
      </c>
      <c r="B31" s="100"/>
      <c r="C31" s="100"/>
      <c r="D31" s="100"/>
    </row>
    <row r="32" ht="20.1" customHeight="1" spans="1:4">
      <c r="A32" s="292" t="s">
        <v>205</v>
      </c>
      <c r="B32" s="292"/>
      <c r="C32" s="292"/>
      <c r="D32" s="292"/>
    </row>
    <row r="33" ht="30.95" customHeight="1"/>
    <row r="34" ht="30.95" customHeight="1" spans="5:5">
      <c r="E34" s="61"/>
    </row>
    <row r="35" ht="30.95" customHeight="1" spans="1:4">
      <c r="A35" s="190"/>
      <c r="B35" s="190"/>
      <c r="C35" s="190"/>
      <c r="D35" s="190"/>
    </row>
    <row r="36" ht="30.95" customHeight="1" spans="1:4">
      <c r="A36" s="190"/>
      <c r="B36" s="190"/>
      <c r="C36" s="190"/>
      <c r="D36" s="190"/>
    </row>
    <row r="37" ht="30.95" customHeight="1" spans="1:4">
      <c r="A37" s="190"/>
      <c r="B37" s="190"/>
      <c r="C37" s="190"/>
      <c r="D37" s="190"/>
    </row>
    <row r="38" ht="30.95" customHeight="1" spans="1:4">
      <c r="A38" s="190"/>
      <c r="B38" s="190"/>
      <c r="C38" s="190"/>
      <c r="D38" s="190"/>
    </row>
    <row r="39" ht="30.95" customHeight="1" spans="1:4">
      <c r="A39" s="190"/>
      <c r="B39" s="190"/>
      <c r="C39" s="190"/>
      <c r="D39" s="190"/>
    </row>
    <row r="40" ht="30.95" customHeight="1" spans="1:4">
      <c r="A40" s="190"/>
      <c r="B40" s="190"/>
      <c r="C40" s="190"/>
      <c r="D40" s="190"/>
    </row>
  </sheetData>
  <mergeCells count="10">
    <mergeCell ref="A1:D1"/>
    <mergeCell ref="A30:D30"/>
    <mergeCell ref="A31:D31"/>
    <mergeCell ref="A32:D32"/>
    <mergeCell ref="A35:D35"/>
    <mergeCell ref="A36:D36"/>
    <mergeCell ref="A37:D37"/>
    <mergeCell ref="A38:D38"/>
    <mergeCell ref="A39:D39"/>
    <mergeCell ref="A40:D40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1"/>
  <sheetViews>
    <sheetView workbookViewId="0">
      <selection activeCell="A17" sqref="A17"/>
    </sheetView>
  </sheetViews>
  <sheetFormatPr defaultColWidth="9.33333333333333" defaultRowHeight="26.1" customHeight="1" outlineLevelCol="4"/>
  <cols>
    <col min="1" max="1" width="11.5" customWidth="1"/>
    <col min="2" max="2" width="77" style="42" customWidth="1"/>
    <col min="3" max="3" width="32.1666666666667" style="187" customWidth="1"/>
  </cols>
  <sheetData>
    <row r="1" ht="50.1" customHeight="1" spans="2:3">
      <c r="B1" s="276" t="s">
        <v>32</v>
      </c>
      <c r="C1" s="277"/>
    </row>
    <row r="2" ht="14.1" customHeight="1" spans="2:3">
      <c r="B2" s="278"/>
      <c r="C2" s="279" t="s">
        <v>33</v>
      </c>
    </row>
    <row r="3" ht="15.95" customHeight="1" spans="2:3">
      <c r="B3" s="278"/>
      <c r="C3" s="280" t="s">
        <v>101</v>
      </c>
    </row>
    <row r="4" s="23" customFormat="1" customHeight="1" spans="1:3">
      <c r="A4" s="267" t="s">
        <v>206</v>
      </c>
      <c r="B4" s="174" t="s">
        <v>121</v>
      </c>
      <c r="C4" s="281" t="s">
        <v>199</v>
      </c>
    </row>
    <row r="5" customHeight="1" spans="1:3">
      <c r="A5" s="260"/>
      <c r="B5" s="176" t="s">
        <v>201</v>
      </c>
      <c r="C5" s="282">
        <f>C6+C123+C128+C155+C180+C200+C227+C291+C336+C353+C367+C429+C447+C454+C463+C470+C480+C489+C497+C511+C514</f>
        <v>494646</v>
      </c>
    </row>
    <row r="6" customHeight="1" spans="1:3">
      <c r="A6" s="261">
        <v>201</v>
      </c>
      <c r="B6" s="177" t="s">
        <v>207</v>
      </c>
      <c r="C6" s="282">
        <f>C7+C13+C19+C28+C34+C40+C48+C53+C57+C61+C66+C69+C71+C76+C80+C85+C90+C94+C99+C104+C106+C110+C114+C121</f>
        <v>50086</v>
      </c>
    </row>
    <row r="7" s="23" customFormat="1" customHeight="1" spans="1:5">
      <c r="A7" s="261">
        <v>20101</v>
      </c>
      <c r="B7" s="177" t="s">
        <v>208</v>
      </c>
      <c r="C7" s="282">
        <f>SUM(C8:C12)</f>
        <v>1487</v>
      </c>
      <c r="E7"/>
    </row>
    <row r="8" customHeight="1" spans="1:3">
      <c r="A8" s="263">
        <v>2010101</v>
      </c>
      <c r="B8" s="179" t="s">
        <v>209</v>
      </c>
      <c r="C8" s="283">
        <v>524</v>
      </c>
    </row>
    <row r="9" customHeight="1" spans="1:3">
      <c r="A9" s="263">
        <v>2010102</v>
      </c>
      <c r="B9" s="179" t="s">
        <v>210</v>
      </c>
      <c r="C9" s="283">
        <v>372</v>
      </c>
    </row>
    <row r="10" customHeight="1" spans="1:3">
      <c r="A10" s="263">
        <v>2010103</v>
      </c>
      <c r="B10" s="179" t="s">
        <v>211</v>
      </c>
      <c r="C10" s="283">
        <v>389</v>
      </c>
    </row>
    <row r="11" customHeight="1" spans="1:3">
      <c r="A11" s="263">
        <v>2010104</v>
      </c>
      <c r="B11" s="179" t="s">
        <v>212</v>
      </c>
      <c r="C11" s="283">
        <v>139</v>
      </c>
    </row>
    <row r="12" customHeight="1" spans="1:3">
      <c r="A12" s="263">
        <v>2010199</v>
      </c>
      <c r="B12" s="179" t="s">
        <v>213</v>
      </c>
      <c r="C12" s="283">
        <v>63</v>
      </c>
    </row>
    <row r="13" customHeight="1" spans="1:3">
      <c r="A13" s="261">
        <v>20102</v>
      </c>
      <c r="B13" s="177" t="s">
        <v>214</v>
      </c>
      <c r="C13" s="282">
        <f>SUM(C14:C18)</f>
        <v>593</v>
      </c>
    </row>
    <row r="14" customHeight="1" spans="1:3">
      <c r="A14" s="263">
        <v>2010201</v>
      </c>
      <c r="B14" s="179" t="s">
        <v>209</v>
      </c>
      <c r="C14" s="283">
        <v>238</v>
      </c>
    </row>
    <row r="15" customHeight="1" spans="1:3">
      <c r="A15" s="263">
        <v>2010202</v>
      </c>
      <c r="B15" s="179" t="s">
        <v>210</v>
      </c>
      <c r="C15" s="283">
        <v>133</v>
      </c>
    </row>
    <row r="16" customHeight="1" spans="1:3">
      <c r="A16" s="263">
        <v>2010204</v>
      </c>
      <c r="B16" s="179" t="s">
        <v>215</v>
      </c>
      <c r="C16" s="283">
        <v>149</v>
      </c>
    </row>
    <row r="17" customHeight="1" spans="1:3">
      <c r="A17" s="263">
        <v>2010250</v>
      </c>
      <c r="B17" s="179" t="s">
        <v>216</v>
      </c>
      <c r="C17" s="283">
        <v>14</v>
      </c>
    </row>
    <row r="18" customHeight="1" spans="1:3">
      <c r="A18" s="263">
        <v>2010299</v>
      </c>
      <c r="B18" s="179" t="s">
        <v>217</v>
      </c>
      <c r="C18" s="283">
        <v>59</v>
      </c>
    </row>
    <row r="19" customHeight="1" spans="1:3">
      <c r="A19" s="261">
        <v>20103</v>
      </c>
      <c r="B19" s="177" t="s">
        <v>218</v>
      </c>
      <c r="C19" s="282">
        <f>SUM(C20:C27)</f>
        <v>26914</v>
      </c>
    </row>
    <row r="20" customHeight="1" spans="1:3">
      <c r="A20" s="263">
        <v>2010301</v>
      </c>
      <c r="B20" s="179" t="s">
        <v>209</v>
      </c>
      <c r="C20" s="283">
        <v>11281</v>
      </c>
    </row>
    <row r="21" customHeight="1" spans="1:3">
      <c r="A21" s="263">
        <v>2010302</v>
      </c>
      <c r="B21" s="179" t="s">
        <v>210</v>
      </c>
      <c r="C21" s="283">
        <v>963</v>
      </c>
    </row>
    <row r="22" customHeight="1" spans="1:3">
      <c r="A22" s="263">
        <v>2010303</v>
      </c>
      <c r="B22" s="179" t="s">
        <v>211</v>
      </c>
      <c r="C22" s="283">
        <v>934</v>
      </c>
    </row>
    <row r="23" customHeight="1" spans="1:3">
      <c r="A23" s="263">
        <v>2010305</v>
      </c>
      <c r="B23" s="179" t="s">
        <v>219</v>
      </c>
      <c r="C23" s="283">
        <v>392</v>
      </c>
    </row>
    <row r="24" customHeight="1" spans="1:3">
      <c r="A24" s="263">
        <v>2010306</v>
      </c>
      <c r="B24" s="179" t="s">
        <v>220</v>
      </c>
      <c r="C24" s="283">
        <v>108</v>
      </c>
    </row>
    <row r="25" customHeight="1" spans="1:3">
      <c r="A25" s="263">
        <v>2010308</v>
      </c>
      <c r="B25" s="179" t="s">
        <v>221</v>
      </c>
      <c r="C25" s="283">
        <v>448</v>
      </c>
    </row>
    <row r="26" customHeight="1" spans="1:3">
      <c r="A26" s="263">
        <v>2010350</v>
      </c>
      <c r="B26" s="179" t="s">
        <v>216</v>
      </c>
      <c r="C26" s="283">
        <v>4</v>
      </c>
    </row>
    <row r="27" customHeight="1" spans="1:3">
      <c r="A27" s="263">
        <v>2010399</v>
      </c>
      <c r="B27" s="179" t="s">
        <v>222</v>
      </c>
      <c r="C27" s="283">
        <v>12784</v>
      </c>
    </row>
    <row r="28" customHeight="1" spans="1:3">
      <c r="A28" s="261">
        <v>20104</v>
      </c>
      <c r="B28" s="177" t="s">
        <v>223</v>
      </c>
      <c r="C28" s="282">
        <f>SUM(C29:C33)</f>
        <v>3741</v>
      </c>
    </row>
    <row r="29" customHeight="1" spans="1:3">
      <c r="A29" s="263">
        <v>2010401</v>
      </c>
      <c r="B29" s="179" t="s">
        <v>209</v>
      </c>
      <c r="C29" s="283">
        <v>575</v>
      </c>
    </row>
    <row r="30" customHeight="1" spans="1:3">
      <c r="A30" s="263">
        <v>2010402</v>
      </c>
      <c r="B30" s="179" t="s">
        <v>210</v>
      </c>
      <c r="C30" s="283">
        <v>369</v>
      </c>
    </row>
    <row r="31" customHeight="1" spans="1:3">
      <c r="A31" s="263">
        <v>2010406</v>
      </c>
      <c r="B31" s="179" t="s">
        <v>224</v>
      </c>
      <c r="C31" s="283">
        <v>50</v>
      </c>
    </row>
    <row r="32" customHeight="1" spans="1:3">
      <c r="A32" s="263">
        <v>2010408</v>
      </c>
      <c r="B32" s="179" t="s">
        <v>225</v>
      </c>
      <c r="C32" s="283">
        <v>3</v>
      </c>
    </row>
    <row r="33" customHeight="1" spans="1:3">
      <c r="A33" s="263">
        <v>2010499</v>
      </c>
      <c r="B33" s="179" t="s">
        <v>226</v>
      </c>
      <c r="C33" s="283">
        <v>2744</v>
      </c>
    </row>
    <row r="34" customHeight="1" spans="1:3">
      <c r="A34" s="261">
        <v>20105</v>
      </c>
      <c r="B34" s="177" t="s">
        <v>227</v>
      </c>
      <c r="C34" s="282">
        <f>SUM(C35:C39)</f>
        <v>457</v>
      </c>
    </row>
    <row r="35" customHeight="1" spans="1:3">
      <c r="A35" s="263">
        <v>2010501</v>
      </c>
      <c r="B35" s="179" t="s">
        <v>209</v>
      </c>
      <c r="C35" s="283">
        <v>139</v>
      </c>
    </row>
    <row r="36" customHeight="1" spans="1:3">
      <c r="A36" s="263">
        <v>2010502</v>
      </c>
      <c r="B36" s="179" t="s">
        <v>210</v>
      </c>
      <c r="C36" s="283">
        <v>158</v>
      </c>
    </row>
    <row r="37" customHeight="1" spans="1:3">
      <c r="A37" s="263">
        <v>2010507</v>
      </c>
      <c r="B37" s="179" t="s">
        <v>228</v>
      </c>
      <c r="C37" s="283">
        <v>136</v>
      </c>
    </row>
    <row r="38" customHeight="1" spans="1:3">
      <c r="A38" s="263">
        <v>2010508</v>
      </c>
      <c r="B38" s="179" t="s">
        <v>229</v>
      </c>
      <c r="C38" s="283">
        <v>21</v>
      </c>
    </row>
    <row r="39" customHeight="1" spans="1:3">
      <c r="A39" s="263">
        <v>2010599</v>
      </c>
      <c r="B39" s="179" t="s">
        <v>230</v>
      </c>
      <c r="C39" s="283">
        <v>3</v>
      </c>
    </row>
    <row r="40" customHeight="1" spans="1:3">
      <c r="A40" s="261">
        <v>20106</v>
      </c>
      <c r="B40" s="177" t="s">
        <v>231</v>
      </c>
      <c r="C40" s="282">
        <f>SUM(C41:C47)</f>
        <v>3605</v>
      </c>
    </row>
    <row r="41" customHeight="1" spans="1:3">
      <c r="A41" s="263">
        <v>2010601</v>
      </c>
      <c r="B41" s="179" t="s">
        <v>209</v>
      </c>
      <c r="C41" s="283">
        <v>1673</v>
      </c>
    </row>
    <row r="42" customHeight="1" spans="1:3">
      <c r="A42" s="263">
        <v>2010602</v>
      </c>
      <c r="B42" s="179" t="s">
        <v>210</v>
      </c>
      <c r="C42" s="283">
        <v>792</v>
      </c>
    </row>
    <row r="43" customHeight="1" spans="1:3">
      <c r="A43" s="263">
        <v>2010605</v>
      </c>
      <c r="B43" s="179" t="s">
        <v>232</v>
      </c>
      <c r="C43" s="283">
        <v>4</v>
      </c>
    </row>
    <row r="44" customHeight="1" spans="1:3">
      <c r="A44" s="263">
        <v>2010607</v>
      </c>
      <c r="B44" s="179" t="s">
        <v>233</v>
      </c>
      <c r="C44" s="283">
        <v>206</v>
      </c>
    </row>
    <row r="45" customHeight="1" spans="1:3">
      <c r="A45" s="263">
        <v>2010608</v>
      </c>
      <c r="B45" s="179" t="s">
        <v>234</v>
      </c>
      <c r="C45" s="283">
        <v>412</v>
      </c>
    </row>
    <row r="46" customHeight="1" spans="1:3">
      <c r="A46" s="263">
        <v>2010650</v>
      </c>
      <c r="B46" s="179" t="s">
        <v>216</v>
      </c>
      <c r="C46" s="283">
        <v>75</v>
      </c>
    </row>
    <row r="47" customHeight="1" spans="1:3">
      <c r="A47" s="263">
        <v>2010699</v>
      </c>
      <c r="B47" s="179" t="s">
        <v>235</v>
      </c>
      <c r="C47" s="283">
        <v>443</v>
      </c>
    </row>
    <row r="48" customHeight="1" spans="1:3">
      <c r="A48" s="261">
        <v>20107</v>
      </c>
      <c r="B48" s="177" t="s">
        <v>236</v>
      </c>
      <c r="C48" s="282">
        <f>SUM(C49:C52)</f>
        <v>4266</v>
      </c>
    </row>
    <row r="49" customHeight="1" spans="1:3">
      <c r="A49" s="263">
        <v>2010702</v>
      </c>
      <c r="B49" s="179" t="s">
        <v>210</v>
      </c>
      <c r="C49" s="283">
        <v>30</v>
      </c>
    </row>
    <row r="50" customHeight="1" spans="1:3">
      <c r="A50" s="263">
        <v>2010709</v>
      </c>
      <c r="B50" s="179" t="s">
        <v>233</v>
      </c>
      <c r="C50" s="283">
        <v>7</v>
      </c>
    </row>
    <row r="51" customHeight="1" spans="1:3">
      <c r="A51" s="263">
        <v>2010710</v>
      </c>
      <c r="B51" s="179" t="s">
        <v>237</v>
      </c>
      <c r="C51" s="283">
        <v>76</v>
      </c>
    </row>
    <row r="52" customHeight="1" spans="1:3">
      <c r="A52" s="263">
        <v>2010799</v>
      </c>
      <c r="B52" s="179" t="s">
        <v>238</v>
      </c>
      <c r="C52" s="283">
        <v>4153</v>
      </c>
    </row>
    <row r="53" customHeight="1" spans="1:3">
      <c r="A53" s="261">
        <v>20108</v>
      </c>
      <c r="B53" s="177" t="s">
        <v>239</v>
      </c>
      <c r="C53" s="282">
        <f>SUM(C54:C56)</f>
        <v>399</v>
      </c>
    </row>
    <row r="54" customHeight="1" spans="1:3">
      <c r="A54" s="263">
        <v>2010801</v>
      </c>
      <c r="B54" s="179" t="s">
        <v>209</v>
      </c>
      <c r="C54" s="283">
        <v>143</v>
      </c>
    </row>
    <row r="55" customHeight="1" spans="1:3">
      <c r="A55" s="263">
        <v>2010802</v>
      </c>
      <c r="B55" s="179" t="s">
        <v>210</v>
      </c>
      <c r="C55" s="283">
        <v>170</v>
      </c>
    </row>
    <row r="56" customHeight="1" spans="1:3">
      <c r="A56" s="263">
        <v>2010899</v>
      </c>
      <c r="B56" s="179" t="s">
        <v>240</v>
      </c>
      <c r="C56" s="283">
        <v>86</v>
      </c>
    </row>
    <row r="57" customHeight="1" spans="1:3">
      <c r="A57" s="261">
        <v>20111</v>
      </c>
      <c r="B57" s="177" t="s">
        <v>241</v>
      </c>
      <c r="C57" s="282">
        <f>SUM(C58:C60)</f>
        <v>980</v>
      </c>
    </row>
    <row r="58" customHeight="1" spans="1:3">
      <c r="A58" s="263">
        <v>2011101</v>
      </c>
      <c r="B58" s="179" t="s">
        <v>209</v>
      </c>
      <c r="C58" s="283">
        <v>736</v>
      </c>
    </row>
    <row r="59" customHeight="1" spans="1:3">
      <c r="A59" s="263">
        <v>2011102</v>
      </c>
      <c r="B59" s="179" t="s">
        <v>210</v>
      </c>
      <c r="C59" s="283">
        <v>132</v>
      </c>
    </row>
    <row r="60" customHeight="1" spans="1:3">
      <c r="A60" s="263">
        <v>2011199</v>
      </c>
      <c r="B60" s="179" t="s">
        <v>242</v>
      </c>
      <c r="C60" s="283">
        <v>112</v>
      </c>
    </row>
    <row r="61" customHeight="1" spans="1:3">
      <c r="A61" s="261">
        <v>20113</v>
      </c>
      <c r="B61" s="177" t="s">
        <v>243</v>
      </c>
      <c r="C61" s="282">
        <f>SUM(C62:C65)</f>
        <v>1039</v>
      </c>
    </row>
    <row r="62" customHeight="1" spans="1:3">
      <c r="A62" s="263">
        <v>2011301</v>
      </c>
      <c r="B62" s="179" t="s">
        <v>209</v>
      </c>
      <c r="C62" s="283">
        <v>201</v>
      </c>
    </row>
    <row r="63" customHeight="1" spans="1:3">
      <c r="A63" s="263">
        <v>2011302</v>
      </c>
      <c r="B63" s="179" t="s">
        <v>210</v>
      </c>
      <c r="C63" s="283">
        <v>304</v>
      </c>
    </row>
    <row r="64" customHeight="1" spans="1:3">
      <c r="A64" s="263">
        <v>2011308</v>
      </c>
      <c r="B64" s="179" t="s">
        <v>244</v>
      </c>
      <c r="C64" s="283">
        <v>410</v>
      </c>
    </row>
    <row r="65" customHeight="1" spans="1:3">
      <c r="A65" s="263">
        <v>2011399</v>
      </c>
      <c r="B65" s="179" t="s">
        <v>245</v>
      </c>
      <c r="C65" s="283">
        <v>124</v>
      </c>
    </row>
    <row r="66" customHeight="1" spans="1:3">
      <c r="A66" s="261">
        <v>20114</v>
      </c>
      <c r="B66" s="177" t="s">
        <v>246</v>
      </c>
      <c r="C66" s="282">
        <f>SUM(C67:C68)</f>
        <v>20</v>
      </c>
    </row>
    <row r="67" customHeight="1" spans="1:3">
      <c r="A67" s="263">
        <v>2011409</v>
      </c>
      <c r="B67" s="179" t="s">
        <v>247</v>
      </c>
      <c r="C67" s="283">
        <v>10</v>
      </c>
    </row>
    <row r="68" customHeight="1" spans="1:3">
      <c r="A68" s="263">
        <v>2011499</v>
      </c>
      <c r="B68" s="179" t="s">
        <v>248</v>
      </c>
      <c r="C68" s="283">
        <v>10</v>
      </c>
    </row>
    <row r="69" customHeight="1" spans="1:3">
      <c r="A69" s="261">
        <v>20123</v>
      </c>
      <c r="B69" s="177" t="s">
        <v>249</v>
      </c>
      <c r="C69" s="282">
        <f>SUM(C70)</f>
        <v>35</v>
      </c>
    </row>
    <row r="70" customHeight="1" spans="1:3">
      <c r="A70" s="263">
        <v>2012304</v>
      </c>
      <c r="B70" s="179" t="s">
        <v>250</v>
      </c>
      <c r="C70" s="283">
        <v>35</v>
      </c>
    </row>
    <row r="71" customHeight="1" spans="1:3">
      <c r="A71" s="261">
        <v>20126</v>
      </c>
      <c r="B71" s="177" t="s">
        <v>251</v>
      </c>
      <c r="C71" s="282">
        <f>SUM(C72:C75)</f>
        <v>228</v>
      </c>
    </row>
    <row r="72" customHeight="1" spans="1:3">
      <c r="A72" s="263">
        <v>2012601</v>
      </c>
      <c r="B72" s="179" t="s">
        <v>209</v>
      </c>
      <c r="C72" s="283">
        <v>82</v>
      </c>
    </row>
    <row r="73" customHeight="1" spans="1:3">
      <c r="A73" s="263">
        <v>2012602</v>
      </c>
      <c r="B73" s="179" t="s">
        <v>210</v>
      </c>
      <c r="C73" s="283">
        <v>99</v>
      </c>
    </row>
    <row r="74" customHeight="1" spans="1:3">
      <c r="A74" s="263">
        <v>2012604</v>
      </c>
      <c r="B74" s="179" t="s">
        <v>252</v>
      </c>
      <c r="C74" s="283">
        <v>18</v>
      </c>
    </row>
    <row r="75" customHeight="1" spans="1:3">
      <c r="A75" s="263">
        <v>2012699</v>
      </c>
      <c r="B75" s="179" t="s">
        <v>253</v>
      </c>
      <c r="C75" s="283">
        <v>29</v>
      </c>
    </row>
    <row r="76" customHeight="1" spans="1:3">
      <c r="A76" s="261">
        <v>20128</v>
      </c>
      <c r="B76" s="177" t="s">
        <v>254</v>
      </c>
      <c r="C76" s="282">
        <f>SUM(C77:C79)</f>
        <v>99</v>
      </c>
    </row>
    <row r="77" customHeight="1" spans="1:3">
      <c r="A77" s="263">
        <v>2012801</v>
      </c>
      <c r="B77" s="179" t="s">
        <v>209</v>
      </c>
      <c r="C77" s="283">
        <v>65</v>
      </c>
    </row>
    <row r="78" customHeight="1" spans="1:3">
      <c r="A78" s="263">
        <v>2012802</v>
      </c>
      <c r="B78" s="179" t="s">
        <v>210</v>
      </c>
      <c r="C78" s="283">
        <v>20</v>
      </c>
    </row>
    <row r="79" customHeight="1" spans="1:3">
      <c r="A79" s="263">
        <v>2012899</v>
      </c>
      <c r="B79" s="179" t="s">
        <v>255</v>
      </c>
      <c r="C79" s="283">
        <v>14</v>
      </c>
    </row>
    <row r="80" customHeight="1" spans="1:3">
      <c r="A80" s="261">
        <v>20129</v>
      </c>
      <c r="B80" s="177" t="s">
        <v>256</v>
      </c>
      <c r="C80" s="282">
        <f>SUM(C81:C84)</f>
        <v>358</v>
      </c>
    </row>
    <row r="81" customHeight="1" spans="1:3">
      <c r="A81" s="263">
        <v>2012901</v>
      </c>
      <c r="B81" s="179" t="s">
        <v>209</v>
      </c>
      <c r="C81" s="283">
        <v>198</v>
      </c>
    </row>
    <row r="82" customHeight="1" spans="1:3">
      <c r="A82" s="263">
        <v>2012902</v>
      </c>
      <c r="B82" s="179" t="s">
        <v>210</v>
      </c>
      <c r="C82" s="283">
        <v>115</v>
      </c>
    </row>
    <row r="83" customHeight="1" spans="1:3">
      <c r="A83" s="263">
        <v>2012906</v>
      </c>
      <c r="B83" s="179" t="s">
        <v>257</v>
      </c>
      <c r="C83" s="283">
        <v>14</v>
      </c>
    </row>
    <row r="84" customHeight="1" spans="1:3">
      <c r="A84" s="263">
        <v>2012999</v>
      </c>
      <c r="B84" s="179" t="s">
        <v>258</v>
      </c>
      <c r="C84" s="283">
        <v>31</v>
      </c>
    </row>
    <row r="85" customHeight="1" spans="1:3">
      <c r="A85" s="261">
        <v>20131</v>
      </c>
      <c r="B85" s="177" t="s">
        <v>259</v>
      </c>
      <c r="C85" s="282">
        <f>SUM(C86:C89)</f>
        <v>1003</v>
      </c>
    </row>
    <row r="86" customHeight="1" spans="1:3">
      <c r="A86" s="263">
        <v>2013101</v>
      </c>
      <c r="B86" s="179" t="s">
        <v>209</v>
      </c>
      <c r="C86" s="283">
        <v>310</v>
      </c>
    </row>
    <row r="87" customHeight="1" spans="1:3">
      <c r="A87" s="263">
        <v>2013102</v>
      </c>
      <c r="B87" s="179" t="s">
        <v>210</v>
      </c>
      <c r="C87" s="283">
        <v>429</v>
      </c>
    </row>
    <row r="88" customHeight="1" spans="1:3">
      <c r="A88" s="263">
        <v>2013105</v>
      </c>
      <c r="B88" s="179" t="s">
        <v>260</v>
      </c>
      <c r="C88" s="283">
        <v>80</v>
      </c>
    </row>
    <row r="89" customHeight="1" spans="1:3">
      <c r="A89" s="263">
        <v>2013199</v>
      </c>
      <c r="B89" s="179" t="s">
        <v>261</v>
      </c>
      <c r="C89" s="283">
        <v>184</v>
      </c>
    </row>
    <row r="90" customHeight="1" spans="1:3">
      <c r="A90" s="261">
        <v>20132</v>
      </c>
      <c r="B90" s="177" t="s">
        <v>262</v>
      </c>
      <c r="C90" s="282">
        <f>SUM(C91:C93)</f>
        <v>541</v>
      </c>
    </row>
    <row r="91" customHeight="1" spans="1:3">
      <c r="A91" s="263">
        <v>2013201</v>
      </c>
      <c r="B91" s="179" t="s">
        <v>209</v>
      </c>
      <c r="C91" s="283">
        <v>169</v>
      </c>
    </row>
    <row r="92" customHeight="1" spans="1:3">
      <c r="A92" s="263">
        <v>2013202</v>
      </c>
      <c r="B92" s="179" t="s">
        <v>210</v>
      </c>
      <c r="C92" s="283">
        <v>282</v>
      </c>
    </row>
    <row r="93" customHeight="1" spans="1:3">
      <c r="A93" s="263">
        <v>2013299</v>
      </c>
      <c r="B93" s="179" t="s">
        <v>263</v>
      </c>
      <c r="C93" s="283">
        <v>90</v>
      </c>
    </row>
    <row r="94" customHeight="1" spans="1:3">
      <c r="A94" s="261">
        <v>20133</v>
      </c>
      <c r="B94" s="177" t="s">
        <v>264</v>
      </c>
      <c r="C94" s="282">
        <f>SUM(C95:C98)</f>
        <v>393</v>
      </c>
    </row>
    <row r="95" customHeight="1" spans="1:3">
      <c r="A95" s="263">
        <v>2013301</v>
      </c>
      <c r="B95" s="179" t="s">
        <v>209</v>
      </c>
      <c r="C95" s="284">
        <v>146</v>
      </c>
    </row>
    <row r="96" customHeight="1" spans="1:3">
      <c r="A96" s="263">
        <v>2013302</v>
      </c>
      <c r="B96" s="179" t="s">
        <v>210</v>
      </c>
      <c r="C96" s="284">
        <v>173</v>
      </c>
    </row>
    <row r="97" customHeight="1" spans="1:3">
      <c r="A97" s="263">
        <v>2013304</v>
      </c>
      <c r="B97" s="179" t="s">
        <v>265</v>
      </c>
      <c r="C97" s="284">
        <v>4</v>
      </c>
    </row>
    <row r="98" customHeight="1" spans="1:3">
      <c r="A98" s="263">
        <v>2013399</v>
      </c>
      <c r="B98" s="179" t="s">
        <v>266</v>
      </c>
      <c r="C98" s="284">
        <v>70</v>
      </c>
    </row>
    <row r="99" customHeight="1" spans="1:3">
      <c r="A99" s="261">
        <v>20134</v>
      </c>
      <c r="B99" s="177" t="s">
        <v>267</v>
      </c>
      <c r="C99" s="282">
        <f>SUM(C100:C103)</f>
        <v>261</v>
      </c>
    </row>
    <row r="100" customHeight="1" spans="1:3">
      <c r="A100" s="263">
        <v>2013401</v>
      </c>
      <c r="B100" s="179" t="s">
        <v>209</v>
      </c>
      <c r="C100" s="283">
        <v>84</v>
      </c>
    </row>
    <row r="101" customHeight="1" spans="1:3">
      <c r="A101" s="263">
        <v>2013402</v>
      </c>
      <c r="B101" s="179" t="s">
        <v>210</v>
      </c>
      <c r="C101" s="283">
        <v>123</v>
      </c>
    </row>
    <row r="102" customHeight="1" spans="1:3">
      <c r="A102" s="263">
        <v>2013404</v>
      </c>
      <c r="B102" s="179" t="s">
        <v>268</v>
      </c>
      <c r="C102" s="283">
        <v>9</v>
      </c>
    </row>
    <row r="103" customHeight="1" spans="1:3">
      <c r="A103" s="263">
        <v>2013499</v>
      </c>
      <c r="B103" s="179" t="s">
        <v>269</v>
      </c>
      <c r="C103" s="283">
        <v>45</v>
      </c>
    </row>
    <row r="104" customHeight="1" spans="1:3">
      <c r="A104" s="261">
        <v>20135</v>
      </c>
      <c r="B104" s="177" t="s">
        <v>270</v>
      </c>
      <c r="C104" s="282">
        <f>SUM(C105)</f>
        <v>29</v>
      </c>
    </row>
    <row r="105" customHeight="1" spans="1:3">
      <c r="A105" s="263">
        <v>2013501</v>
      </c>
      <c r="B105" s="179" t="s">
        <v>209</v>
      </c>
      <c r="C105" s="283">
        <v>29</v>
      </c>
    </row>
    <row r="106" customHeight="1" spans="1:3">
      <c r="A106" s="261">
        <v>20136</v>
      </c>
      <c r="B106" s="177" t="s">
        <v>271</v>
      </c>
      <c r="C106" s="282">
        <f>SUM(C107:C109)</f>
        <v>478</v>
      </c>
    </row>
    <row r="107" customHeight="1" spans="1:3">
      <c r="A107" s="263">
        <v>2013601</v>
      </c>
      <c r="B107" s="179" t="s">
        <v>209</v>
      </c>
      <c r="C107" s="283">
        <v>209</v>
      </c>
    </row>
    <row r="108" customHeight="1" spans="1:3">
      <c r="A108" s="263">
        <v>2013602</v>
      </c>
      <c r="B108" s="179" t="s">
        <v>210</v>
      </c>
      <c r="C108" s="283">
        <v>216</v>
      </c>
    </row>
    <row r="109" customHeight="1" spans="1:3">
      <c r="A109" s="263">
        <v>2013699</v>
      </c>
      <c r="B109" s="179" t="s">
        <v>272</v>
      </c>
      <c r="C109" s="283">
        <v>53</v>
      </c>
    </row>
    <row r="110" customHeight="1" spans="1:3">
      <c r="A110" s="261">
        <v>20137</v>
      </c>
      <c r="B110" s="177" t="s">
        <v>273</v>
      </c>
      <c r="C110" s="282">
        <f>SUM(C111:C113)</f>
        <v>114</v>
      </c>
    </row>
    <row r="111" customHeight="1" spans="1:3">
      <c r="A111" s="263">
        <v>2013701</v>
      </c>
      <c r="B111" s="179" t="s">
        <v>209</v>
      </c>
      <c r="C111" s="283">
        <v>39</v>
      </c>
    </row>
    <row r="112" customHeight="1" spans="1:3">
      <c r="A112" s="263">
        <v>2013702</v>
      </c>
      <c r="B112" s="179" t="s">
        <v>210</v>
      </c>
      <c r="C112" s="283">
        <v>67</v>
      </c>
    </row>
    <row r="113" customHeight="1" spans="1:3">
      <c r="A113" s="263">
        <v>2013799</v>
      </c>
      <c r="B113" s="179" t="s">
        <v>274</v>
      </c>
      <c r="C113" s="283">
        <v>8</v>
      </c>
    </row>
    <row r="114" customHeight="1" spans="1:3">
      <c r="A114" s="261">
        <v>20138</v>
      </c>
      <c r="B114" s="177" t="s">
        <v>275</v>
      </c>
      <c r="C114" s="282">
        <f>SUM(C115:C120)</f>
        <v>3022</v>
      </c>
    </row>
    <row r="115" customHeight="1" spans="1:3">
      <c r="A115" s="263">
        <v>2013801</v>
      </c>
      <c r="B115" s="179" t="s">
        <v>209</v>
      </c>
      <c r="C115" s="283">
        <v>1229</v>
      </c>
    </row>
    <row r="116" customHeight="1" spans="1:3">
      <c r="A116" s="263">
        <v>2013802</v>
      </c>
      <c r="B116" s="179" t="s">
        <v>210</v>
      </c>
      <c r="C116" s="283">
        <v>570</v>
      </c>
    </row>
    <row r="117" customHeight="1" spans="1:3">
      <c r="A117" s="263">
        <v>2013804</v>
      </c>
      <c r="B117" s="179" t="s">
        <v>276</v>
      </c>
      <c r="C117" s="283">
        <v>45</v>
      </c>
    </row>
    <row r="118" customHeight="1" spans="1:3">
      <c r="A118" s="263">
        <v>2013812</v>
      </c>
      <c r="B118" s="179" t="s">
        <v>277</v>
      </c>
      <c r="C118" s="283">
        <v>22</v>
      </c>
    </row>
    <row r="119" customHeight="1" spans="1:3">
      <c r="A119" s="263">
        <v>2013816</v>
      </c>
      <c r="B119" s="179" t="s">
        <v>278</v>
      </c>
      <c r="C119" s="283">
        <v>20</v>
      </c>
    </row>
    <row r="120" customHeight="1" spans="1:3">
      <c r="A120" s="263">
        <v>2013899</v>
      </c>
      <c r="B120" s="179" t="s">
        <v>279</v>
      </c>
      <c r="C120" s="283">
        <v>1136</v>
      </c>
    </row>
    <row r="121" customHeight="1" spans="1:3">
      <c r="A121" s="261">
        <v>20199</v>
      </c>
      <c r="B121" s="177" t="s">
        <v>280</v>
      </c>
      <c r="C121" s="282">
        <f>SUM(C122)</f>
        <v>24</v>
      </c>
    </row>
    <row r="122" customHeight="1" spans="1:3">
      <c r="A122" s="263">
        <v>2019999</v>
      </c>
      <c r="B122" s="179" t="s">
        <v>281</v>
      </c>
      <c r="C122" s="283">
        <v>24</v>
      </c>
    </row>
    <row r="123" customHeight="1" spans="1:3">
      <c r="A123" s="261">
        <v>203</v>
      </c>
      <c r="B123" s="177" t="s">
        <v>282</v>
      </c>
      <c r="C123" s="282">
        <f>SUM(C124)</f>
        <v>426</v>
      </c>
    </row>
    <row r="124" customHeight="1" spans="1:3">
      <c r="A124" s="261">
        <v>20306</v>
      </c>
      <c r="B124" s="177" t="s">
        <v>283</v>
      </c>
      <c r="C124" s="283">
        <f>SUM(C125:C127)</f>
        <v>426</v>
      </c>
    </row>
    <row r="125" customHeight="1" spans="1:3">
      <c r="A125" s="263">
        <v>2030601</v>
      </c>
      <c r="B125" s="179" t="s">
        <v>284</v>
      </c>
      <c r="C125" s="283">
        <v>60</v>
      </c>
    </row>
    <row r="126" customHeight="1" spans="1:3">
      <c r="A126" s="263">
        <v>2030603</v>
      </c>
      <c r="B126" s="179" t="s">
        <v>285</v>
      </c>
      <c r="C126" s="283">
        <v>95</v>
      </c>
    </row>
    <row r="127" customHeight="1" spans="1:3">
      <c r="A127" s="263">
        <v>2030699</v>
      </c>
      <c r="B127" s="179" t="s">
        <v>286</v>
      </c>
      <c r="C127" s="283">
        <v>271</v>
      </c>
    </row>
    <row r="128" customHeight="1" spans="1:3">
      <c r="A128" s="261">
        <v>204</v>
      </c>
      <c r="B128" s="177" t="s">
        <v>287</v>
      </c>
      <c r="C128" s="282">
        <f>C129+C138+C140+C143+C146+C151+C153</f>
        <v>14706</v>
      </c>
    </row>
    <row r="129" customHeight="1" spans="1:3">
      <c r="A129" s="261">
        <v>20402</v>
      </c>
      <c r="B129" s="177" t="s">
        <v>288</v>
      </c>
      <c r="C129" s="282">
        <f>SUM(C130:C137)</f>
        <v>13756</v>
      </c>
    </row>
    <row r="130" customHeight="1" spans="1:3">
      <c r="A130" s="263">
        <v>2040201</v>
      </c>
      <c r="B130" s="179" t="s">
        <v>209</v>
      </c>
      <c r="C130" s="283">
        <v>4846</v>
      </c>
    </row>
    <row r="131" customHeight="1" spans="1:3">
      <c r="A131" s="263">
        <v>2040202</v>
      </c>
      <c r="B131" s="179" t="s">
        <v>210</v>
      </c>
      <c r="C131" s="283">
        <v>1928</v>
      </c>
    </row>
    <row r="132" customHeight="1" spans="1:3">
      <c r="A132" s="263">
        <v>2040203</v>
      </c>
      <c r="B132" s="179" t="s">
        <v>211</v>
      </c>
      <c r="C132" s="283">
        <v>10</v>
      </c>
    </row>
    <row r="133" customHeight="1" spans="1:3">
      <c r="A133" s="263">
        <v>2040219</v>
      </c>
      <c r="B133" s="179" t="s">
        <v>233</v>
      </c>
      <c r="C133" s="283">
        <v>47</v>
      </c>
    </row>
    <row r="134" customHeight="1" spans="1:3">
      <c r="A134" s="263">
        <v>2040220</v>
      </c>
      <c r="B134" s="179" t="s">
        <v>289</v>
      </c>
      <c r="C134" s="283">
        <v>985</v>
      </c>
    </row>
    <row r="135" customHeight="1" spans="1:3">
      <c r="A135" s="263">
        <v>2040221</v>
      </c>
      <c r="B135" s="179" t="s">
        <v>290</v>
      </c>
      <c r="C135" s="283">
        <v>1998</v>
      </c>
    </row>
    <row r="136" customHeight="1" spans="1:3">
      <c r="A136" s="263">
        <v>2040222</v>
      </c>
      <c r="B136" s="179" t="s">
        <v>291</v>
      </c>
      <c r="C136" s="283">
        <v>5</v>
      </c>
    </row>
    <row r="137" customHeight="1" spans="1:3">
      <c r="A137" s="263">
        <v>2040299</v>
      </c>
      <c r="B137" s="179" t="s">
        <v>292</v>
      </c>
      <c r="C137" s="283">
        <v>3937</v>
      </c>
    </row>
    <row r="138" customHeight="1" spans="1:3">
      <c r="A138" s="261">
        <v>20403</v>
      </c>
      <c r="B138" s="177" t="s">
        <v>293</v>
      </c>
      <c r="C138" s="282">
        <v>5</v>
      </c>
    </row>
    <row r="139" customHeight="1" spans="1:3">
      <c r="A139" s="263">
        <v>2040302</v>
      </c>
      <c r="B139" s="179" t="s">
        <v>210</v>
      </c>
      <c r="C139" s="283">
        <v>5</v>
      </c>
    </row>
    <row r="140" customHeight="1" spans="1:3">
      <c r="A140" s="261">
        <v>20404</v>
      </c>
      <c r="B140" s="177" t="s">
        <v>294</v>
      </c>
      <c r="C140" s="282">
        <f>SUM(C141:C142)</f>
        <v>95</v>
      </c>
    </row>
    <row r="141" customHeight="1" spans="1:3">
      <c r="A141" s="263">
        <v>2040401</v>
      </c>
      <c r="B141" s="179" t="s">
        <v>209</v>
      </c>
      <c r="C141" s="283">
        <v>68</v>
      </c>
    </row>
    <row r="142" customHeight="1" spans="1:3">
      <c r="A142" s="263">
        <v>2040499</v>
      </c>
      <c r="B142" s="179" t="s">
        <v>295</v>
      </c>
      <c r="C142" s="283">
        <v>27</v>
      </c>
    </row>
    <row r="143" customHeight="1" spans="1:3">
      <c r="A143" s="261">
        <v>20405</v>
      </c>
      <c r="B143" s="177" t="s">
        <v>296</v>
      </c>
      <c r="C143" s="282">
        <f>SUM(C144:C145)</f>
        <v>182</v>
      </c>
    </row>
    <row r="144" customHeight="1" spans="1:3">
      <c r="A144" s="263">
        <v>2040501</v>
      </c>
      <c r="B144" s="179" t="s">
        <v>209</v>
      </c>
      <c r="C144" s="283">
        <v>100</v>
      </c>
    </row>
    <row r="145" customHeight="1" spans="1:3">
      <c r="A145" s="263">
        <v>2040502</v>
      </c>
      <c r="B145" s="179" t="s">
        <v>210</v>
      </c>
      <c r="C145" s="283">
        <v>82</v>
      </c>
    </row>
    <row r="146" customHeight="1" spans="1:3">
      <c r="A146" s="261">
        <v>20406</v>
      </c>
      <c r="B146" s="177" t="s">
        <v>297</v>
      </c>
      <c r="C146" s="282">
        <f>SUM(C147:C150)</f>
        <v>554</v>
      </c>
    </row>
    <row r="147" customHeight="1" spans="1:3">
      <c r="A147" s="263">
        <v>2040601</v>
      </c>
      <c r="B147" s="179" t="s">
        <v>209</v>
      </c>
      <c r="C147" s="283">
        <v>74</v>
      </c>
    </row>
    <row r="148" customHeight="1" spans="1:3">
      <c r="A148" s="263">
        <v>2040602</v>
      </c>
      <c r="B148" s="179" t="s">
        <v>210</v>
      </c>
      <c r="C148" s="283">
        <v>339</v>
      </c>
    </row>
    <row r="149" customHeight="1" spans="1:3">
      <c r="A149" s="263">
        <v>2040606</v>
      </c>
      <c r="B149" s="179" t="s">
        <v>298</v>
      </c>
      <c r="C149" s="283">
        <v>8</v>
      </c>
    </row>
    <row r="150" customHeight="1" spans="1:3">
      <c r="A150" s="263">
        <v>2040699</v>
      </c>
      <c r="B150" s="179" t="s">
        <v>299</v>
      </c>
      <c r="C150" s="283">
        <v>133</v>
      </c>
    </row>
    <row r="151" customHeight="1" spans="1:3">
      <c r="A151" s="261">
        <v>20408</v>
      </c>
      <c r="B151" s="177" t="s">
        <v>300</v>
      </c>
      <c r="C151" s="282">
        <f>SUM(C152)</f>
        <v>22</v>
      </c>
    </row>
    <row r="152" customHeight="1" spans="1:3">
      <c r="A152" s="263">
        <v>2040805</v>
      </c>
      <c r="B152" s="179" t="s">
        <v>301</v>
      </c>
      <c r="C152" s="283">
        <v>22</v>
      </c>
    </row>
    <row r="153" customHeight="1" spans="1:3">
      <c r="A153" s="261">
        <v>20499</v>
      </c>
      <c r="B153" s="177" t="s">
        <v>302</v>
      </c>
      <c r="C153" s="282">
        <f>SUM(C154)</f>
        <v>92</v>
      </c>
    </row>
    <row r="154" customHeight="1" spans="1:3">
      <c r="A154" s="263">
        <v>2049999</v>
      </c>
      <c r="B154" s="179" t="s">
        <v>303</v>
      </c>
      <c r="C154" s="283">
        <v>92</v>
      </c>
    </row>
    <row r="155" customHeight="1" spans="1:3">
      <c r="A155" s="261">
        <v>205</v>
      </c>
      <c r="B155" s="177" t="s">
        <v>304</v>
      </c>
      <c r="C155" s="282">
        <f>C156+C160+C166+C168+C171+C173+C176+C178</f>
        <v>92760</v>
      </c>
    </row>
    <row r="156" customHeight="1" spans="1:3">
      <c r="A156" s="261">
        <v>20501</v>
      </c>
      <c r="B156" s="177" t="s">
        <v>305</v>
      </c>
      <c r="C156" s="282">
        <f>SUM(C157:C159)</f>
        <v>14336</v>
      </c>
    </row>
    <row r="157" customHeight="1" spans="1:3">
      <c r="A157" s="263">
        <v>2050101</v>
      </c>
      <c r="B157" s="179" t="s">
        <v>209</v>
      </c>
      <c r="C157" s="283">
        <v>7414</v>
      </c>
    </row>
    <row r="158" customHeight="1" spans="1:3">
      <c r="A158" s="263">
        <v>2050102</v>
      </c>
      <c r="B158" s="179" t="s">
        <v>210</v>
      </c>
      <c r="C158" s="283">
        <v>3093</v>
      </c>
    </row>
    <row r="159" customHeight="1" spans="1:3">
      <c r="A159" s="263">
        <v>2050199</v>
      </c>
      <c r="B159" s="179" t="s">
        <v>306</v>
      </c>
      <c r="C159" s="283">
        <v>3829</v>
      </c>
    </row>
    <row r="160" customHeight="1" spans="1:3">
      <c r="A160" s="261">
        <v>20502</v>
      </c>
      <c r="B160" s="177" t="s">
        <v>307</v>
      </c>
      <c r="C160" s="282">
        <f>SUM(C161:C165)</f>
        <v>73882</v>
      </c>
    </row>
    <row r="161" customHeight="1" spans="1:3">
      <c r="A161" s="263">
        <v>2050201</v>
      </c>
      <c r="B161" s="179" t="s">
        <v>308</v>
      </c>
      <c r="C161" s="283">
        <v>1565</v>
      </c>
    </row>
    <row r="162" customHeight="1" spans="1:3">
      <c r="A162" s="263">
        <v>2050202</v>
      </c>
      <c r="B162" s="179" t="s">
        <v>309</v>
      </c>
      <c r="C162" s="283">
        <v>27669</v>
      </c>
    </row>
    <row r="163" customHeight="1" spans="1:3">
      <c r="A163" s="263">
        <v>2050203</v>
      </c>
      <c r="B163" s="179" t="s">
        <v>310</v>
      </c>
      <c r="C163" s="283">
        <v>22801</v>
      </c>
    </row>
    <row r="164" customHeight="1" spans="1:3">
      <c r="A164" s="263">
        <v>2050204</v>
      </c>
      <c r="B164" s="179" t="s">
        <v>311</v>
      </c>
      <c r="C164" s="283">
        <v>16271</v>
      </c>
    </row>
    <row r="165" customHeight="1" spans="1:3">
      <c r="A165" s="263">
        <v>2050299</v>
      </c>
      <c r="B165" s="179" t="s">
        <v>312</v>
      </c>
      <c r="C165" s="283">
        <v>5576</v>
      </c>
    </row>
    <row r="166" customHeight="1" spans="1:3">
      <c r="A166" s="261">
        <v>20503</v>
      </c>
      <c r="B166" s="177" t="s">
        <v>313</v>
      </c>
      <c r="C166" s="282">
        <f>SUM(C167)</f>
        <v>2283</v>
      </c>
    </row>
    <row r="167" customHeight="1" spans="1:3">
      <c r="A167" s="263">
        <v>2050302</v>
      </c>
      <c r="B167" s="179" t="s">
        <v>314</v>
      </c>
      <c r="C167" s="283">
        <v>2283</v>
      </c>
    </row>
    <row r="168" customHeight="1" spans="1:3">
      <c r="A168" s="261">
        <v>20505</v>
      </c>
      <c r="B168" s="177" t="s">
        <v>315</v>
      </c>
      <c r="C168" s="282">
        <f>SUM(C169:C170)</f>
        <v>132</v>
      </c>
    </row>
    <row r="169" customHeight="1" spans="1:3">
      <c r="A169" s="263">
        <v>2050501</v>
      </c>
      <c r="B169" s="179" t="s">
        <v>316</v>
      </c>
      <c r="C169" s="283">
        <v>110</v>
      </c>
    </row>
    <row r="170" customHeight="1" spans="1:3">
      <c r="A170" s="263">
        <v>2050599</v>
      </c>
      <c r="B170" s="179" t="s">
        <v>317</v>
      </c>
      <c r="C170" s="283">
        <v>22</v>
      </c>
    </row>
    <row r="171" customHeight="1" spans="1:3">
      <c r="A171" s="261">
        <v>20507</v>
      </c>
      <c r="B171" s="177" t="s">
        <v>318</v>
      </c>
      <c r="C171" s="282">
        <f>SUM(C172)</f>
        <v>74</v>
      </c>
    </row>
    <row r="172" customHeight="1" spans="1:3">
      <c r="A172" s="263">
        <v>2050701</v>
      </c>
      <c r="B172" s="179" t="s">
        <v>319</v>
      </c>
      <c r="C172" s="283">
        <v>74</v>
      </c>
    </row>
    <row r="173" customHeight="1" spans="1:3">
      <c r="A173" s="261">
        <v>20508</v>
      </c>
      <c r="B173" s="177" t="s">
        <v>320</v>
      </c>
      <c r="C173" s="282">
        <f>SUM(C174:C175)</f>
        <v>548</v>
      </c>
    </row>
    <row r="174" customHeight="1" spans="1:3">
      <c r="A174" s="263">
        <v>2050801</v>
      </c>
      <c r="B174" s="179" t="s">
        <v>321</v>
      </c>
      <c r="C174" s="283">
        <v>284</v>
      </c>
    </row>
    <row r="175" customHeight="1" spans="1:3">
      <c r="A175" s="263">
        <v>2050802</v>
      </c>
      <c r="B175" s="179" t="s">
        <v>322</v>
      </c>
      <c r="C175" s="283">
        <v>264</v>
      </c>
    </row>
    <row r="176" customHeight="1" spans="1:3">
      <c r="A176" s="261">
        <v>20509</v>
      </c>
      <c r="B176" s="177" t="s">
        <v>323</v>
      </c>
      <c r="C176" s="282">
        <f>SUM(C177)</f>
        <v>1500</v>
      </c>
    </row>
    <row r="177" customHeight="1" spans="1:3">
      <c r="A177" s="263">
        <v>2050999</v>
      </c>
      <c r="B177" s="179" t="s">
        <v>324</v>
      </c>
      <c r="C177" s="283">
        <v>1500</v>
      </c>
    </row>
    <row r="178" customHeight="1" spans="1:3">
      <c r="A178" s="261">
        <v>20599</v>
      </c>
      <c r="B178" s="177" t="s">
        <v>325</v>
      </c>
      <c r="C178" s="282">
        <f>SUM(C179)</f>
        <v>5</v>
      </c>
    </row>
    <row r="179" customHeight="1" spans="1:3">
      <c r="A179" s="263">
        <v>2059999</v>
      </c>
      <c r="B179" s="179" t="s">
        <v>326</v>
      </c>
      <c r="C179" s="283">
        <v>5</v>
      </c>
    </row>
    <row r="180" customHeight="1" spans="1:3">
      <c r="A180" s="261">
        <v>206</v>
      </c>
      <c r="B180" s="177" t="s">
        <v>327</v>
      </c>
      <c r="C180" s="282">
        <f>C181+C185+C187+C189+C191+C196+C198</f>
        <v>14732</v>
      </c>
    </row>
    <row r="181" customHeight="1" spans="1:3">
      <c r="A181" s="261">
        <v>20601</v>
      </c>
      <c r="B181" s="177" t="s">
        <v>328</v>
      </c>
      <c r="C181" s="282">
        <f>SUM(C182:C184)</f>
        <v>502</v>
      </c>
    </row>
    <row r="182" customHeight="1" spans="1:3">
      <c r="A182" s="263">
        <v>2060101</v>
      </c>
      <c r="B182" s="179" t="s">
        <v>209</v>
      </c>
      <c r="C182" s="283">
        <v>122</v>
      </c>
    </row>
    <row r="183" customHeight="1" spans="1:3">
      <c r="A183" s="263">
        <v>2060102</v>
      </c>
      <c r="B183" s="179" t="s">
        <v>210</v>
      </c>
      <c r="C183" s="283">
        <v>65</v>
      </c>
    </row>
    <row r="184" customHeight="1" spans="1:3">
      <c r="A184" s="263">
        <v>2060199</v>
      </c>
      <c r="B184" s="179" t="s">
        <v>329</v>
      </c>
      <c r="C184" s="283">
        <v>315</v>
      </c>
    </row>
    <row r="185" customHeight="1" spans="1:3">
      <c r="A185" s="261">
        <v>20603</v>
      </c>
      <c r="B185" s="177" t="s">
        <v>330</v>
      </c>
      <c r="C185" s="282">
        <f t="shared" ref="C185:C189" si="0">SUM(C186)</f>
        <v>55</v>
      </c>
    </row>
    <row r="186" customHeight="1" spans="1:3">
      <c r="A186" s="263">
        <v>2060399</v>
      </c>
      <c r="B186" s="179" t="s">
        <v>331</v>
      </c>
      <c r="C186" s="283">
        <v>55</v>
      </c>
    </row>
    <row r="187" customHeight="1" spans="1:3">
      <c r="A187" s="261">
        <v>20604</v>
      </c>
      <c r="B187" s="177" t="s">
        <v>332</v>
      </c>
      <c r="C187" s="282">
        <f t="shared" si="0"/>
        <v>182</v>
      </c>
    </row>
    <row r="188" customHeight="1" spans="1:3">
      <c r="A188" s="263">
        <v>2060404</v>
      </c>
      <c r="B188" s="179" t="s">
        <v>333</v>
      </c>
      <c r="C188" s="283">
        <v>182</v>
      </c>
    </row>
    <row r="189" customHeight="1" spans="1:3">
      <c r="A189" s="261">
        <v>20605</v>
      </c>
      <c r="B189" s="177" t="s">
        <v>334</v>
      </c>
      <c r="C189" s="282">
        <f t="shared" si="0"/>
        <v>1878</v>
      </c>
    </row>
    <row r="190" customHeight="1" spans="1:3">
      <c r="A190" s="263">
        <v>2060599</v>
      </c>
      <c r="B190" s="179" t="s">
        <v>335</v>
      </c>
      <c r="C190" s="283">
        <v>1878</v>
      </c>
    </row>
    <row r="191" customHeight="1" spans="1:3">
      <c r="A191" s="261">
        <v>20607</v>
      </c>
      <c r="B191" s="177" t="s">
        <v>336</v>
      </c>
      <c r="C191" s="282">
        <f>SUM(C192:C195)</f>
        <v>6681</v>
      </c>
    </row>
    <row r="192" customHeight="1" spans="1:3">
      <c r="A192" s="263">
        <v>2060702</v>
      </c>
      <c r="B192" s="179" t="s">
        <v>337</v>
      </c>
      <c r="C192" s="283">
        <v>923</v>
      </c>
    </row>
    <row r="193" customHeight="1" spans="1:3">
      <c r="A193" s="263">
        <v>2060703</v>
      </c>
      <c r="B193" s="179" t="s">
        <v>338</v>
      </c>
      <c r="C193" s="283">
        <v>141</v>
      </c>
    </row>
    <row r="194" customHeight="1" spans="1:3">
      <c r="A194" s="263">
        <v>2060705</v>
      </c>
      <c r="B194" s="179" t="s">
        <v>339</v>
      </c>
      <c r="C194" s="283">
        <v>85</v>
      </c>
    </row>
    <row r="195" customHeight="1" spans="1:3">
      <c r="A195" s="263">
        <v>2060799</v>
      </c>
      <c r="B195" s="179" t="s">
        <v>340</v>
      </c>
      <c r="C195" s="283">
        <v>5532</v>
      </c>
    </row>
    <row r="196" customHeight="1" spans="1:3">
      <c r="A196" s="261">
        <v>20609</v>
      </c>
      <c r="B196" s="177" t="s">
        <v>341</v>
      </c>
      <c r="C196" s="282">
        <f>SUM(C197)</f>
        <v>134</v>
      </c>
    </row>
    <row r="197" customHeight="1" spans="1:3">
      <c r="A197" s="263">
        <v>2060902</v>
      </c>
      <c r="B197" s="179" t="s">
        <v>342</v>
      </c>
      <c r="C197" s="283">
        <v>134</v>
      </c>
    </row>
    <row r="198" customHeight="1" spans="1:3">
      <c r="A198" s="261">
        <v>20699</v>
      </c>
      <c r="B198" s="177" t="s">
        <v>343</v>
      </c>
      <c r="C198" s="282">
        <f>SUM(C199)</f>
        <v>5300</v>
      </c>
    </row>
    <row r="199" customHeight="1" spans="1:3">
      <c r="A199" s="263">
        <v>2069999</v>
      </c>
      <c r="B199" s="179" t="s">
        <v>344</v>
      </c>
      <c r="C199" s="283">
        <v>5300</v>
      </c>
    </row>
    <row r="200" customHeight="1" spans="1:3">
      <c r="A200" s="261">
        <v>207</v>
      </c>
      <c r="B200" s="177" t="s">
        <v>345</v>
      </c>
      <c r="C200" s="282">
        <f>C201+C212+C215+C220+C222+C225</f>
        <v>14303</v>
      </c>
    </row>
    <row r="201" customHeight="1" spans="1:3">
      <c r="A201" s="261">
        <v>20701</v>
      </c>
      <c r="B201" s="177" t="s">
        <v>346</v>
      </c>
      <c r="C201" s="282">
        <f>SUM(C202:C211)</f>
        <v>6319</v>
      </c>
    </row>
    <row r="202" customHeight="1" spans="1:3">
      <c r="A202" s="263">
        <v>2070101</v>
      </c>
      <c r="B202" s="179" t="s">
        <v>209</v>
      </c>
      <c r="C202" s="283">
        <v>620</v>
      </c>
    </row>
    <row r="203" customHeight="1" spans="1:3">
      <c r="A203" s="263">
        <v>2070102</v>
      </c>
      <c r="B203" s="179" t="s">
        <v>210</v>
      </c>
      <c r="C203" s="283">
        <v>386</v>
      </c>
    </row>
    <row r="204" customHeight="1" spans="1:3">
      <c r="A204" s="263">
        <v>2070104</v>
      </c>
      <c r="B204" s="179" t="s">
        <v>347</v>
      </c>
      <c r="C204" s="283">
        <v>27</v>
      </c>
    </row>
    <row r="205" customHeight="1" spans="1:3">
      <c r="A205" s="263">
        <v>2070105</v>
      </c>
      <c r="B205" s="179" t="s">
        <v>348</v>
      </c>
      <c r="C205" s="283">
        <v>207</v>
      </c>
    </row>
    <row r="206" customHeight="1" spans="1:3">
      <c r="A206" s="263">
        <v>2070108</v>
      </c>
      <c r="B206" s="179" t="s">
        <v>349</v>
      </c>
      <c r="C206" s="283">
        <v>169</v>
      </c>
    </row>
    <row r="207" customHeight="1" spans="1:3">
      <c r="A207" s="263">
        <v>2070109</v>
      </c>
      <c r="B207" s="179" t="s">
        <v>350</v>
      </c>
      <c r="C207" s="283">
        <v>294</v>
      </c>
    </row>
    <row r="208" customHeight="1" spans="1:3">
      <c r="A208" s="263">
        <v>2070111</v>
      </c>
      <c r="B208" s="179" t="s">
        <v>351</v>
      </c>
      <c r="C208" s="283">
        <v>19</v>
      </c>
    </row>
    <row r="209" customHeight="1" spans="1:3">
      <c r="A209" s="263">
        <v>2070112</v>
      </c>
      <c r="B209" s="179" t="s">
        <v>352</v>
      </c>
      <c r="C209" s="283">
        <v>150</v>
      </c>
    </row>
    <row r="210" customHeight="1" spans="1:3">
      <c r="A210" s="263">
        <v>2070114</v>
      </c>
      <c r="B210" s="179" t="s">
        <v>353</v>
      </c>
      <c r="C210" s="283">
        <v>673</v>
      </c>
    </row>
    <row r="211" customHeight="1" spans="1:3">
      <c r="A211" s="263">
        <v>2070199</v>
      </c>
      <c r="B211" s="179" t="s">
        <v>354</v>
      </c>
      <c r="C211" s="283">
        <v>3774</v>
      </c>
    </row>
    <row r="212" customHeight="1" spans="1:3">
      <c r="A212" s="261">
        <v>20702</v>
      </c>
      <c r="B212" s="177" t="s">
        <v>355</v>
      </c>
      <c r="C212" s="282">
        <f>SUM(C213:C214)</f>
        <v>360</v>
      </c>
    </row>
    <row r="213" customHeight="1" spans="1:3">
      <c r="A213" s="263">
        <v>2070205</v>
      </c>
      <c r="B213" s="179" t="s">
        <v>356</v>
      </c>
      <c r="C213" s="283">
        <v>68</v>
      </c>
    </row>
    <row r="214" customHeight="1" spans="1:3">
      <c r="A214" s="263">
        <v>2070299</v>
      </c>
      <c r="B214" s="179" t="s">
        <v>357</v>
      </c>
      <c r="C214" s="283">
        <v>292</v>
      </c>
    </row>
    <row r="215" customHeight="1" spans="1:3">
      <c r="A215" s="261">
        <v>20703</v>
      </c>
      <c r="B215" s="177" t="s">
        <v>358</v>
      </c>
      <c r="C215" s="282">
        <f>SUM(C216:C219)</f>
        <v>968</v>
      </c>
    </row>
    <row r="216" customHeight="1" spans="1:3">
      <c r="A216" s="263">
        <v>2070305</v>
      </c>
      <c r="B216" s="179" t="s">
        <v>359</v>
      </c>
      <c r="C216" s="283">
        <v>1</v>
      </c>
    </row>
    <row r="217" customHeight="1" spans="1:3">
      <c r="A217" s="263">
        <v>2070307</v>
      </c>
      <c r="B217" s="179" t="s">
        <v>360</v>
      </c>
      <c r="C217" s="283">
        <v>50</v>
      </c>
    </row>
    <row r="218" customHeight="1" spans="1:3">
      <c r="A218" s="263">
        <v>2070308</v>
      </c>
      <c r="B218" s="179" t="s">
        <v>361</v>
      </c>
      <c r="C218" s="283">
        <v>410</v>
      </c>
    </row>
    <row r="219" customHeight="1" spans="1:3">
      <c r="A219" s="263">
        <v>2070399</v>
      </c>
      <c r="B219" s="179" t="s">
        <v>362</v>
      </c>
      <c r="C219" s="283">
        <v>507</v>
      </c>
    </row>
    <row r="220" customHeight="1" spans="1:3">
      <c r="A220" s="261">
        <v>20706</v>
      </c>
      <c r="B220" s="177" t="s">
        <v>363</v>
      </c>
      <c r="C220" s="282">
        <f>SUM(C221)</f>
        <v>8</v>
      </c>
    </row>
    <row r="221" customHeight="1" spans="1:3">
      <c r="A221" s="263">
        <v>2070699</v>
      </c>
      <c r="B221" s="179" t="s">
        <v>364</v>
      </c>
      <c r="C221" s="283">
        <v>8</v>
      </c>
    </row>
    <row r="222" customHeight="1" spans="1:3">
      <c r="A222" s="261">
        <v>20708</v>
      </c>
      <c r="B222" s="177" t="s">
        <v>365</v>
      </c>
      <c r="C222" s="282">
        <f>SUM(C223:C224)</f>
        <v>1123</v>
      </c>
    </row>
    <row r="223" customHeight="1" spans="1:3">
      <c r="A223" s="263">
        <v>2070801</v>
      </c>
      <c r="B223" s="179" t="s">
        <v>209</v>
      </c>
      <c r="C223" s="283">
        <v>783</v>
      </c>
    </row>
    <row r="224" customHeight="1" spans="1:3">
      <c r="A224" s="263">
        <v>2070808</v>
      </c>
      <c r="B224" s="179" t="s">
        <v>366</v>
      </c>
      <c r="C224" s="283">
        <v>340</v>
      </c>
    </row>
    <row r="225" customHeight="1" spans="1:3">
      <c r="A225" s="261">
        <v>20799</v>
      </c>
      <c r="B225" s="177" t="s">
        <v>367</v>
      </c>
      <c r="C225" s="282">
        <f>SUM(C226)</f>
        <v>5525</v>
      </c>
    </row>
    <row r="226" customHeight="1" spans="1:3">
      <c r="A226" s="263">
        <v>2079999</v>
      </c>
      <c r="B226" s="179" t="s">
        <v>368</v>
      </c>
      <c r="C226" s="283">
        <v>5525</v>
      </c>
    </row>
    <row r="227" customHeight="1" spans="1:3">
      <c r="A227" s="261">
        <v>208</v>
      </c>
      <c r="B227" s="177" t="s">
        <v>369</v>
      </c>
      <c r="C227" s="282">
        <f>C228+C235+C241+C245+C247+C252+C257+C262+C269+C273+C275+C277+C279+C281+C283+C285+C289</f>
        <v>62014</v>
      </c>
    </row>
    <row r="228" customHeight="1" spans="1:3">
      <c r="A228" s="261">
        <v>20801</v>
      </c>
      <c r="B228" s="177" t="s">
        <v>370</v>
      </c>
      <c r="C228" s="282">
        <f>SUM(C229:C234)</f>
        <v>1579</v>
      </c>
    </row>
    <row r="229" customHeight="1" spans="1:3">
      <c r="A229" s="263">
        <v>2080101</v>
      </c>
      <c r="B229" s="179" t="s">
        <v>209</v>
      </c>
      <c r="C229" s="283">
        <v>365</v>
      </c>
    </row>
    <row r="230" customHeight="1" spans="1:3">
      <c r="A230" s="263">
        <v>2080102</v>
      </c>
      <c r="B230" s="179" t="s">
        <v>210</v>
      </c>
      <c r="C230" s="283">
        <v>178</v>
      </c>
    </row>
    <row r="231" customHeight="1" spans="1:3">
      <c r="A231" s="263">
        <v>2080105</v>
      </c>
      <c r="B231" s="179" t="s">
        <v>371</v>
      </c>
      <c r="C231" s="283">
        <v>96</v>
      </c>
    </row>
    <row r="232" customHeight="1" spans="1:3">
      <c r="A232" s="263">
        <v>2080106</v>
      </c>
      <c r="B232" s="179" t="s">
        <v>372</v>
      </c>
      <c r="C232" s="283">
        <v>127</v>
      </c>
    </row>
    <row r="233" customHeight="1" spans="1:3">
      <c r="A233" s="263">
        <v>2080107</v>
      </c>
      <c r="B233" s="179" t="s">
        <v>373</v>
      </c>
      <c r="C233" s="283">
        <v>315</v>
      </c>
    </row>
    <row r="234" customHeight="1" spans="1:3">
      <c r="A234" s="263">
        <v>2080199</v>
      </c>
      <c r="B234" s="179" t="s">
        <v>374</v>
      </c>
      <c r="C234" s="283">
        <v>498</v>
      </c>
    </row>
    <row r="235" customHeight="1" spans="1:3">
      <c r="A235" s="261">
        <v>20802</v>
      </c>
      <c r="B235" s="177" t="s">
        <v>375</v>
      </c>
      <c r="C235" s="282">
        <f>SUM(C236:C240)</f>
        <v>6585</v>
      </c>
    </row>
    <row r="236" customHeight="1" spans="1:3">
      <c r="A236" s="263">
        <v>2080201</v>
      </c>
      <c r="B236" s="179" t="s">
        <v>209</v>
      </c>
      <c r="C236" s="283">
        <v>1956</v>
      </c>
    </row>
    <row r="237" customHeight="1" spans="1:3">
      <c r="A237" s="263">
        <v>2080202</v>
      </c>
      <c r="B237" s="179" t="s">
        <v>210</v>
      </c>
      <c r="C237" s="283">
        <v>1259</v>
      </c>
    </row>
    <row r="238" customHeight="1" spans="1:3">
      <c r="A238" s="263">
        <v>2080206</v>
      </c>
      <c r="B238" s="179" t="s">
        <v>376</v>
      </c>
      <c r="C238" s="283">
        <v>129</v>
      </c>
    </row>
    <row r="239" customHeight="1" spans="1:3">
      <c r="A239" s="263">
        <v>2080208</v>
      </c>
      <c r="B239" s="179" t="s">
        <v>377</v>
      </c>
      <c r="C239" s="283">
        <v>310</v>
      </c>
    </row>
    <row r="240" customHeight="1" spans="1:3">
      <c r="A240" s="263">
        <v>2080299</v>
      </c>
      <c r="B240" s="179" t="s">
        <v>378</v>
      </c>
      <c r="C240" s="283">
        <v>2931</v>
      </c>
    </row>
    <row r="241" customHeight="1" spans="1:3">
      <c r="A241" s="261">
        <v>20805</v>
      </c>
      <c r="B241" s="177" t="s">
        <v>379</v>
      </c>
      <c r="C241" s="282">
        <f>SUM(C242:C244)</f>
        <v>28609</v>
      </c>
    </row>
    <row r="242" customHeight="1" spans="1:3">
      <c r="A242" s="263">
        <v>2080505</v>
      </c>
      <c r="B242" s="179" t="s">
        <v>380</v>
      </c>
      <c r="C242" s="283">
        <v>888</v>
      </c>
    </row>
    <row r="243" customHeight="1" spans="1:3">
      <c r="A243" s="263">
        <v>2080507</v>
      </c>
      <c r="B243" s="179" t="s">
        <v>381</v>
      </c>
      <c r="C243" s="283">
        <v>27714</v>
      </c>
    </row>
    <row r="244" customHeight="1" spans="1:3">
      <c r="A244" s="263">
        <v>2080599</v>
      </c>
      <c r="B244" s="179" t="s">
        <v>382</v>
      </c>
      <c r="C244" s="283">
        <v>7</v>
      </c>
    </row>
    <row r="245" customHeight="1" spans="1:3">
      <c r="A245" s="261">
        <v>20807</v>
      </c>
      <c r="B245" s="177" t="s">
        <v>383</v>
      </c>
      <c r="C245" s="282">
        <f>SUM(C246)</f>
        <v>2673</v>
      </c>
    </row>
    <row r="246" customHeight="1" spans="1:3">
      <c r="A246" s="263">
        <v>2080799</v>
      </c>
      <c r="B246" s="179" t="s">
        <v>384</v>
      </c>
      <c r="C246" s="283">
        <v>2673</v>
      </c>
    </row>
    <row r="247" customHeight="1" spans="1:3">
      <c r="A247" s="261">
        <v>20808</v>
      </c>
      <c r="B247" s="177" t="s">
        <v>385</v>
      </c>
      <c r="C247" s="282">
        <f>SUM(C248:C251)</f>
        <v>4207</v>
      </c>
    </row>
    <row r="248" customHeight="1" spans="1:3">
      <c r="A248" s="263">
        <v>2080801</v>
      </c>
      <c r="B248" s="179" t="s">
        <v>386</v>
      </c>
      <c r="C248" s="283">
        <v>24</v>
      </c>
    </row>
    <row r="249" customHeight="1" spans="1:3">
      <c r="A249" s="263">
        <v>2080804</v>
      </c>
      <c r="B249" s="179" t="s">
        <v>387</v>
      </c>
      <c r="C249" s="283">
        <v>3</v>
      </c>
    </row>
    <row r="250" customHeight="1" spans="1:3">
      <c r="A250" s="263">
        <v>2080805</v>
      </c>
      <c r="B250" s="179" t="s">
        <v>388</v>
      </c>
      <c r="C250" s="283">
        <v>120</v>
      </c>
    </row>
    <row r="251" customHeight="1" spans="1:3">
      <c r="A251" s="263">
        <v>2080899</v>
      </c>
      <c r="B251" s="179" t="s">
        <v>389</v>
      </c>
      <c r="C251" s="283">
        <v>4060</v>
      </c>
    </row>
    <row r="252" customHeight="1" spans="1:3">
      <c r="A252" s="261">
        <v>20809</v>
      </c>
      <c r="B252" s="177" t="s">
        <v>390</v>
      </c>
      <c r="C252" s="282">
        <f>SUM(C253:C256)</f>
        <v>244</v>
      </c>
    </row>
    <row r="253" customHeight="1" spans="1:3">
      <c r="A253" s="263">
        <v>2080901</v>
      </c>
      <c r="B253" s="179" t="s">
        <v>391</v>
      </c>
      <c r="C253" s="283">
        <v>157</v>
      </c>
    </row>
    <row r="254" customHeight="1" spans="1:3">
      <c r="A254" s="263">
        <v>2080902</v>
      </c>
      <c r="B254" s="179" t="s">
        <v>392</v>
      </c>
      <c r="C254" s="283">
        <v>48</v>
      </c>
    </row>
    <row r="255" customHeight="1" spans="1:3">
      <c r="A255" s="263">
        <v>2080903</v>
      </c>
      <c r="B255" s="179" t="s">
        <v>393</v>
      </c>
      <c r="C255" s="283">
        <v>16</v>
      </c>
    </row>
    <row r="256" customHeight="1" spans="1:3">
      <c r="A256" s="263">
        <v>2080905</v>
      </c>
      <c r="B256" s="179" t="s">
        <v>394</v>
      </c>
      <c r="C256" s="283">
        <v>23</v>
      </c>
    </row>
    <row r="257" customHeight="1" spans="1:3">
      <c r="A257" s="261">
        <v>20810</v>
      </c>
      <c r="B257" s="177" t="s">
        <v>395</v>
      </c>
      <c r="C257" s="282">
        <f>SUM(C258:C261)</f>
        <v>445</v>
      </c>
    </row>
    <row r="258" customHeight="1" spans="1:3">
      <c r="A258" s="263">
        <v>2081002</v>
      </c>
      <c r="B258" s="179" t="s">
        <v>396</v>
      </c>
      <c r="C258" s="285">
        <v>248</v>
      </c>
    </row>
    <row r="259" customHeight="1" spans="1:3">
      <c r="A259" s="263">
        <v>2081004</v>
      </c>
      <c r="B259" s="179" t="s">
        <v>397</v>
      </c>
      <c r="C259" s="283">
        <v>52</v>
      </c>
    </row>
    <row r="260" customHeight="1" spans="1:3">
      <c r="A260" s="263">
        <v>2081006</v>
      </c>
      <c r="B260" s="179" t="s">
        <v>398</v>
      </c>
      <c r="C260" s="283">
        <v>125</v>
      </c>
    </row>
    <row r="261" customHeight="1" spans="1:3">
      <c r="A261" s="263">
        <v>2081099</v>
      </c>
      <c r="B261" s="179" t="s">
        <v>399</v>
      </c>
      <c r="C261" s="283">
        <v>20</v>
      </c>
    </row>
    <row r="262" customHeight="1" spans="1:3">
      <c r="A262" s="261">
        <v>20811</v>
      </c>
      <c r="B262" s="177" t="s">
        <v>400</v>
      </c>
      <c r="C262" s="282">
        <f>SUM(C263:C268)</f>
        <v>1922</v>
      </c>
    </row>
    <row r="263" customHeight="1" spans="1:3">
      <c r="A263" s="263">
        <v>2081101</v>
      </c>
      <c r="B263" s="179" t="s">
        <v>209</v>
      </c>
      <c r="C263" s="283">
        <v>99</v>
      </c>
    </row>
    <row r="264" customHeight="1" spans="1:3">
      <c r="A264" s="263">
        <v>2081102</v>
      </c>
      <c r="B264" s="179" t="s">
        <v>210</v>
      </c>
      <c r="C264" s="283">
        <v>215</v>
      </c>
    </row>
    <row r="265" customHeight="1" spans="1:3">
      <c r="A265" s="263">
        <v>2081104</v>
      </c>
      <c r="B265" s="179" t="s">
        <v>401</v>
      </c>
      <c r="C265" s="283">
        <v>268</v>
      </c>
    </row>
    <row r="266" customHeight="1" spans="1:3">
      <c r="A266" s="263">
        <v>2081105</v>
      </c>
      <c r="B266" s="179" t="s">
        <v>402</v>
      </c>
      <c r="C266" s="283">
        <v>87</v>
      </c>
    </row>
    <row r="267" customHeight="1" spans="1:3">
      <c r="A267" s="263">
        <v>2081107</v>
      </c>
      <c r="B267" s="179" t="s">
        <v>403</v>
      </c>
      <c r="C267" s="283">
        <v>1158</v>
      </c>
    </row>
    <row r="268" customHeight="1" spans="1:3">
      <c r="A268" s="263">
        <v>2081199</v>
      </c>
      <c r="B268" s="179" t="s">
        <v>404</v>
      </c>
      <c r="C268" s="283">
        <v>95</v>
      </c>
    </row>
    <row r="269" customHeight="1" spans="1:3">
      <c r="A269" s="261">
        <v>20816</v>
      </c>
      <c r="B269" s="177" t="s">
        <v>405</v>
      </c>
      <c r="C269" s="282">
        <f>SUM(C270:C272)</f>
        <v>85</v>
      </c>
    </row>
    <row r="270" customHeight="1" spans="1:3">
      <c r="A270" s="263">
        <v>2081601</v>
      </c>
      <c r="B270" s="179" t="s">
        <v>209</v>
      </c>
      <c r="C270" s="283">
        <v>35</v>
      </c>
    </row>
    <row r="271" customHeight="1" spans="1:3">
      <c r="A271" s="263">
        <v>2081602</v>
      </c>
      <c r="B271" s="179" t="s">
        <v>210</v>
      </c>
      <c r="C271" s="283">
        <v>47</v>
      </c>
    </row>
    <row r="272" customHeight="1" spans="1:3">
      <c r="A272" s="263">
        <v>2081699</v>
      </c>
      <c r="B272" s="179" t="s">
        <v>406</v>
      </c>
      <c r="C272" s="283">
        <v>3</v>
      </c>
    </row>
    <row r="273" customHeight="1" spans="1:3">
      <c r="A273" s="261">
        <v>20819</v>
      </c>
      <c r="B273" s="177" t="s">
        <v>407</v>
      </c>
      <c r="C273" s="282">
        <f t="shared" ref="C273:C277" si="1">SUM(C274)</f>
        <v>9</v>
      </c>
    </row>
    <row r="274" customHeight="1" spans="1:3">
      <c r="A274" s="263">
        <v>2081901</v>
      </c>
      <c r="B274" s="179" t="s">
        <v>408</v>
      </c>
      <c r="C274" s="283">
        <v>9</v>
      </c>
    </row>
    <row r="275" customHeight="1" spans="1:3">
      <c r="A275" s="261">
        <v>20820</v>
      </c>
      <c r="B275" s="177" t="s">
        <v>409</v>
      </c>
      <c r="C275" s="282">
        <f t="shared" si="1"/>
        <v>206</v>
      </c>
    </row>
    <row r="276" customHeight="1" spans="1:3">
      <c r="A276" s="263">
        <v>2082001</v>
      </c>
      <c r="B276" s="179" t="s">
        <v>410</v>
      </c>
      <c r="C276" s="283">
        <v>206</v>
      </c>
    </row>
    <row r="277" customHeight="1" spans="1:3">
      <c r="A277" s="261">
        <v>20821</v>
      </c>
      <c r="B277" s="177" t="s">
        <v>411</v>
      </c>
      <c r="C277" s="282">
        <f t="shared" si="1"/>
        <v>1350</v>
      </c>
    </row>
    <row r="278" customHeight="1" spans="1:3">
      <c r="A278" s="263">
        <v>2082102</v>
      </c>
      <c r="B278" s="179" t="s">
        <v>412</v>
      </c>
      <c r="C278" s="283">
        <v>1350</v>
      </c>
    </row>
    <row r="279" customHeight="1" spans="1:3">
      <c r="A279" s="261">
        <v>20825</v>
      </c>
      <c r="B279" s="177" t="s">
        <v>413</v>
      </c>
      <c r="C279" s="282">
        <f>SUM(C280)</f>
        <v>12</v>
      </c>
    </row>
    <row r="280" customHeight="1" spans="1:3">
      <c r="A280" s="263">
        <v>2082502</v>
      </c>
      <c r="B280" s="179" t="s">
        <v>414</v>
      </c>
      <c r="C280" s="283">
        <v>12</v>
      </c>
    </row>
    <row r="281" customHeight="1" spans="1:3">
      <c r="A281" s="261">
        <v>20826</v>
      </c>
      <c r="B281" s="177" t="s">
        <v>415</v>
      </c>
      <c r="C281" s="282">
        <f>SUM(C282)</f>
        <v>12824</v>
      </c>
    </row>
    <row r="282" customHeight="1" spans="1:3">
      <c r="A282" s="263">
        <v>2082602</v>
      </c>
      <c r="B282" s="179" t="s">
        <v>416</v>
      </c>
      <c r="C282" s="283">
        <v>12824</v>
      </c>
    </row>
    <row r="283" customHeight="1" spans="1:3">
      <c r="A283" s="261">
        <v>20827</v>
      </c>
      <c r="B283" s="177" t="s">
        <v>417</v>
      </c>
      <c r="C283" s="282">
        <v>333</v>
      </c>
    </row>
    <row r="284" customHeight="1" spans="1:3">
      <c r="A284" s="263">
        <v>2082799</v>
      </c>
      <c r="B284" s="179" t="s">
        <v>418</v>
      </c>
      <c r="C284" s="283">
        <v>333</v>
      </c>
    </row>
    <row r="285" customHeight="1" spans="1:3">
      <c r="A285" s="261">
        <v>20828</v>
      </c>
      <c r="B285" s="177" t="s">
        <v>419</v>
      </c>
      <c r="C285" s="282">
        <f>SUM(C286:C288)</f>
        <v>523</v>
      </c>
    </row>
    <row r="286" customHeight="1" spans="1:3">
      <c r="A286" s="263">
        <v>2082801</v>
      </c>
      <c r="B286" s="179" t="s">
        <v>209</v>
      </c>
      <c r="C286" s="283">
        <v>282</v>
      </c>
    </row>
    <row r="287" customHeight="1" spans="1:3">
      <c r="A287" s="263">
        <v>2082802</v>
      </c>
      <c r="B287" s="179" t="s">
        <v>210</v>
      </c>
      <c r="C287" s="283">
        <v>208</v>
      </c>
    </row>
    <row r="288" customHeight="1" spans="1:3">
      <c r="A288" s="263">
        <v>2082899</v>
      </c>
      <c r="B288" s="179" t="s">
        <v>420</v>
      </c>
      <c r="C288" s="283">
        <v>33</v>
      </c>
    </row>
    <row r="289" customHeight="1" spans="1:3">
      <c r="A289" s="261">
        <v>20899</v>
      </c>
      <c r="B289" s="177" t="s">
        <v>421</v>
      </c>
      <c r="C289" s="282">
        <f>SUM(C290)</f>
        <v>408</v>
      </c>
    </row>
    <row r="290" customHeight="1" spans="1:3">
      <c r="A290" s="263">
        <v>2089999</v>
      </c>
      <c r="B290" s="179" t="s">
        <v>422</v>
      </c>
      <c r="C290" s="283">
        <v>408</v>
      </c>
    </row>
    <row r="291" customHeight="1" spans="1:3">
      <c r="A291" s="261">
        <v>210</v>
      </c>
      <c r="B291" s="177" t="s">
        <v>423</v>
      </c>
      <c r="C291" s="282">
        <f>C292+C296+C302+C306+C314+C316+C319+C322+C325+C327+C329+C334</f>
        <v>70465</v>
      </c>
    </row>
    <row r="292" customHeight="1" spans="1:3">
      <c r="A292" s="261">
        <v>21001</v>
      </c>
      <c r="B292" s="177" t="s">
        <v>424</v>
      </c>
      <c r="C292" s="282">
        <f>SUM(C293:C295)</f>
        <v>3035</v>
      </c>
    </row>
    <row r="293" customHeight="1" spans="1:3">
      <c r="A293" s="263">
        <v>2100101</v>
      </c>
      <c r="B293" s="179" t="s">
        <v>209</v>
      </c>
      <c r="C293" s="283">
        <v>1437</v>
      </c>
    </row>
    <row r="294" customHeight="1" spans="1:3">
      <c r="A294" s="263">
        <v>2100102</v>
      </c>
      <c r="B294" s="179" t="s">
        <v>210</v>
      </c>
      <c r="C294" s="283">
        <v>815</v>
      </c>
    </row>
    <row r="295" customHeight="1" spans="1:3">
      <c r="A295" s="263">
        <v>2100199</v>
      </c>
      <c r="B295" s="179" t="s">
        <v>425</v>
      </c>
      <c r="C295" s="283">
        <v>783</v>
      </c>
    </row>
    <row r="296" customHeight="1" spans="1:3">
      <c r="A296" s="261">
        <v>21002</v>
      </c>
      <c r="B296" s="177" t="s">
        <v>426</v>
      </c>
      <c r="C296" s="282">
        <f>SUM(C297:C301)</f>
        <v>1532</v>
      </c>
    </row>
    <row r="297" customHeight="1" spans="1:3">
      <c r="A297" s="263">
        <v>2100201</v>
      </c>
      <c r="B297" s="179" t="s">
        <v>427</v>
      </c>
      <c r="C297" s="283">
        <v>351</v>
      </c>
    </row>
    <row r="298" customHeight="1" spans="1:3">
      <c r="A298" s="263">
        <v>2100202</v>
      </c>
      <c r="B298" s="179" t="s">
        <v>428</v>
      </c>
      <c r="C298" s="283">
        <v>58</v>
      </c>
    </row>
    <row r="299" customHeight="1" spans="1:3">
      <c r="A299" s="263">
        <v>2100205</v>
      </c>
      <c r="B299" s="179" t="s">
        <v>429</v>
      </c>
      <c r="C299" s="283">
        <v>149</v>
      </c>
    </row>
    <row r="300" customHeight="1" spans="1:3">
      <c r="A300" s="263">
        <v>2100206</v>
      </c>
      <c r="B300" s="179" t="s">
        <v>430</v>
      </c>
      <c r="C300" s="283">
        <v>288</v>
      </c>
    </row>
    <row r="301" customHeight="1" spans="1:3">
      <c r="A301" s="263">
        <v>2100299</v>
      </c>
      <c r="B301" s="179" t="s">
        <v>431</v>
      </c>
      <c r="C301" s="283">
        <v>686</v>
      </c>
    </row>
    <row r="302" customHeight="1" spans="1:3">
      <c r="A302" s="261">
        <v>21003</v>
      </c>
      <c r="B302" s="177" t="s">
        <v>432</v>
      </c>
      <c r="C302" s="282">
        <f>SUM(C303:C305)</f>
        <v>2098</v>
      </c>
    </row>
    <row r="303" customHeight="1" spans="1:3">
      <c r="A303" s="263">
        <v>2100301</v>
      </c>
      <c r="B303" s="179" t="s">
        <v>433</v>
      </c>
      <c r="C303" s="283">
        <v>20</v>
      </c>
    </row>
    <row r="304" customHeight="1" spans="1:3">
      <c r="A304" s="263">
        <v>2100302</v>
      </c>
      <c r="B304" s="179" t="s">
        <v>434</v>
      </c>
      <c r="C304" s="283">
        <v>561</v>
      </c>
    </row>
    <row r="305" customHeight="1" spans="1:3">
      <c r="A305" s="263">
        <v>2100399</v>
      </c>
      <c r="B305" s="179" t="s">
        <v>435</v>
      </c>
      <c r="C305" s="283">
        <v>1517</v>
      </c>
    </row>
    <row r="306" customHeight="1" spans="1:3">
      <c r="A306" s="261">
        <v>21004</v>
      </c>
      <c r="B306" s="177" t="s">
        <v>436</v>
      </c>
      <c r="C306" s="282">
        <f>SUM(C307:C313)</f>
        <v>16720</v>
      </c>
    </row>
    <row r="307" customHeight="1" spans="1:3">
      <c r="A307" s="263">
        <v>2100401</v>
      </c>
      <c r="B307" s="179" t="s">
        <v>437</v>
      </c>
      <c r="C307" s="283">
        <v>1422</v>
      </c>
    </row>
    <row r="308" customHeight="1" spans="1:3">
      <c r="A308" s="263">
        <v>2100402</v>
      </c>
      <c r="B308" s="179" t="s">
        <v>438</v>
      </c>
      <c r="C308" s="283">
        <v>272</v>
      </c>
    </row>
    <row r="309" customHeight="1" spans="1:3">
      <c r="A309" s="263">
        <v>2100403</v>
      </c>
      <c r="B309" s="179" t="s">
        <v>439</v>
      </c>
      <c r="C309" s="283">
        <v>50</v>
      </c>
    </row>
    <row r="310" customHeight="1" spans="1:3">
      <c r="A310" s="263">
        <v>2100408</v>
      </c>
      <c r="B310" s="179" t="s">
        <v>440</v>
      </c>
      <c r="C310" s="283">
        <v>6951</v>
      </c>
    </row>
    <row r="311" customHeight="1" spans="1:3">
      <c r="A311" s="263">
        <v>2100409</v>
      </c>
      <c r="B311" s="179" t="s">
        <v>441</v>
      </c>
      <c r="C311" s="283">
        <v>954</v>
      </c>
    </row>
    <row r="312" customHeight="1" spans="1:3">
      <c r="A312" s="263">
        <v>2100410</v>
      </c>
      <c r="B312" s="179" t="s">
        <v>442</v>
      </c>
      <c r="C312" s="283">
        <v>1445</v>
      </c>
    </row>
    <row r="313" customHeight="1" spans="1:3">
      <c r="A313" s="263">
        <v>2100499</v>
      </c>
      <c r="B313" s="179" t="s">
        <v>443</v>
      </c>
      <c r="C313" s="283">
        <v>5626</v>
      </c>
    </row>
    <row r="314" customHeight="1" spans="1:3">
      <c r="A314" s="261">
        <v>21006</v>
      </c>
      <c r="B314" s="177" t="s">
        <v>444</v>
      </c>
      <c r="C314" s="282">
        <f>SUM(C315)</f>
        <v>60</v>
      </c>
    </row>
    <row r="315" customHeight="1" spans="1:3">
      <c r="A315" s="263">
        <v>2100601</v>
      </c>
      <c r="B315" s="179" t="s">
        <v>445</v>
      </c>
      <c r="C315" s="283">
        <v>60</v>
      </c>
    </row>
    <row r="316" customHeight="1" spans="1:3">
      <c r="A316" s="261">
        <v>21007</v>
      </c>
      <c r="B316" s="177" t="s">
        <v>446</v>
      </c>
      <c r="C316" s="282">
        <f>SUM(C317:C318)</f>
        <v>2572</v>
      </c>
    </row>
    <row r="317" customHeight="1" spans="1:3">
      <c r="A317" s="263">
        <v>2100717</v>
      </c>
      <c r="B317" s="179" t="s">
        <v>447</v>
      </c>
      <c r="C317" s="283">
        <v>1937</v>
      </c>
    </row>
    <row r="318" customHeight="1" spans="1:3">
      <c r="A318" s="263">
        <v>2100799</v>
      </c>
      <c r="B318" s="179" t="s">
        <v>448</v>
      </c>
      <c r="C318" s="283">
        <v>635</v>
      </c>
    </row>
    <row r="319" customHeight="1" spans="1:3">
      <c r="A319" s="261">
        <v>21011</v>
      </c>
      <c r="B319" s="177" t="s">
        <v>449</v>
      </c>
      <c r="C319" s="282">
        <f>SUM(C320:C321)</f>
        <v>5688</v>
      </c>
    </row>
    <row r="320" customHeight="1" spans="1:3">
      <c r="A320" s="263">
        <v>2101101</v>
      </c>
      <c r="B320" s="179" t="s">
        <v>450</v>
      </c>
      <c r="C320" s="283">
        <v>5414</v>
      </c>
    </row>
    <row r="321" customHeight="1" spans="1:3">
      <c r="A321" s="263">
        <v>2101199</v>
      </c>
      <c r="B321" s="179" t="s">
        <v>451</v>
      </c>
      <c r="C321" s="283">
        <v>274</v>
      </c>
    </row>
    <row r="322" customHeight="1" spans="1:3">
      <c r="A322" s="261">
        <v>21012</v>
      </c>
      <c r="B322" s="177" t="s">
        <v>452</v>
      </c>
      <c r="C322" s="282">
        <f>SUM(C323:C324)</f>
        <v>34984</v>
      </c>
    </row>
    <row r="323" customHeight="1" spans="1:3">
      <c r="A323" s="263">
        <v>2101202</v>
      </c>
      <c r="B323" s="179" t="s">
        <v>453</v>
      </c>
      <c r="C323" s="283">
        <v>31817</v>
      </c>
    </row>
    <row r="324" customHeight="1" spans="1:3">
      <c r="A324" s="263">
        <v>2101299</v>
      </c>
      <c r="B324" s="179" t="s">
        <v>454</v>
      </c>
      <c r="C324" s="283">
        <v>3167</v>
      </c>
    </row>
    <row r="325" customHeight="1" spans="1:3">
      <c r="A325" s="261">
        <v>21013</v>
      </c>
      <c r="B325" s="177" t="s">
        <v>455</v>
      </c>
      <c r="C325" s="282">
        <f>SUM(C326)</f>
        <v>1275</v>
      </c>
    </row>
    <row r="326" customHeight="1" spans="1:3">
      <c r="A326" s="263">
        <v>2101399</v>
      </c>
      <c r="B326" s="179" t="s">
        <v>456</v>
      </c>
      <c r="C326" s="283">
        <v>1275</v>
      </c>
    </row>
    <row r="327" customHeight="1" spans="1:3">
      <c r="A327" s="261">
        <v>21014</v>
      </c>
      <c r="B327" s="177" t="s">
        <v>457</v>
      </c>
      <c r="C327" s="282">
        <f>SUM(C328)</f>
        <v>273</v>
      </c>
    </row>
    <row r="328" customHeight="1" spans="1:3">
      <c r="A328" s="263">
        <v>2101401</v>
      </c>
      <c r="B328" s="179" t="s">
        <v>458</v>
      </c>
      <c r="C328" s="283">
        <v>273</v>
      </c>
    </row>
    <row r="329" customHeight="1" spans="1:3">
      <c r="A329" s="261">
        <v>21015</v>
      </c>
      <c r="B329" s="177" t="s">
        <v>459</v>
      </c>
      <c r="C329" s="282">
        <f>SUM(C330:C333)</f>
        <v>721</v>
      </c>
    </row>
    <row r="330" customHeight="1" spans="1:3">
      <c r="A330" s="263">
        <v>2101501</v>
      </c>
      <c r="B330" s="179" t="s">
        <v>209</v>
      </c>
      <c r="C330" s="283">
        <v>290</v>
      </c>
    </row>
    <row r="331" customHeight="1" spans="1:3">
      <c r="A331" s="263">
        <v>2101502</v>
      </c>
      <c r="B331" s="179" t="s">
        <v>210</v>
      </c>
      <c r="C331" s="283">
        <v>174</v>
      </c>
    </row>
    <row r="332" customHeight="1" spans="1:3">
      <c r="A332" s="263">
        <v>2101506</v>
      </c>
      <c r="B332" s="286" t="s">
        <v>460</v>
      </c>
      <c r="C332" s="283">
        <v>253</v>
      </c>
    </row>
    <row r="333" customHeight="1" spans="1:3">
      <c r="A333" s="263">
        <v>2101599</v>
      </c>
      <c r="B333" s="286" t="s">
        <v>461</v>
      </c>
      <c r="C333" s="283">
        <v>4</v>
      </c>
    </row>
    <row r="334" customHeight="1" spans="1:3">
      <c r="A334" s="261">
        <v>21099</v>
      </c>
      <c r="B334" s="177" t="s">
        <v>462</v>
      </c>
      <c r="C334" s="282">
        <f>SUM(C335)</f>
        <v>1507</v>
      </c>
    </row>
    <row r="335" customHeight="1" spans="1:3">
      <c r="A335" s="263">
        <v>2109999</v>
      </c>
      <c r="B335" s="179" t="s">
        <v>463</v>
      </c>
      <c r="C335" s="283">
        <v>1507</v>
      </c>
    </row>
    <row r="336" customHeight="1" spans="1:3">
      <c r="A336" s="261">
        <v>211</v>
      </c>
      <c r="B336" s="177" t="s">
        <v>464</v>
      </c>
      <c r="C336" s="282">
        <f>C337+C341+C345+C347+C349+C351</f>
        <v>15718</v>
      </c>
    </row>
    <row r="337" customHeight="1" spans="1:3">
      <c r="A337" s="261">
        <v>21101</v>
      </c>
      <c r="B337" s="177" t="s">
        <v>465</v>
      </c>
      <c r="C337" s="282">
        <f>SUM(C338:C340)</f>
        <v>757</v>
      </c>
    </row>
    <row r="338" customHeight="1" spans="1:3">
      <c r="A338" s="263">
        <v>2110101</v>
      </c>
      <c r="B338" s="179" t="s">
        <v>209</v>
      </c>
      <c r="C338" s="283">
        <v>14</v>
      </c>
    </row>
    <row r="339" customHeight="1" spans="1:3">
      <c r="A339" s="263">
        <v>2110102</v>
      </c>
      <c r="B339" s="179" t="s">
        <v>210</v>
      </c>
      <c r="C339" s="283">
        <v>557</v>
      </c>
    </row>
    <row r="340" customHeight="1" spans="1:3">
      <c r="A340" s="263">
        <v>2110199</v>
      </c>
      <c r="B340" s="179" t="s">
        <v>466</v>
      </c>
      <c r="C340" s="283">
        <v>186</v>
      </c>
    </row>
    <row r="341" customHeight="1" spans="1:3">
      <c r="A341" s="261">
        <v>21103</v>
      </c>
      <c r="B341" s="177" t="s">
        <v>467</v>
      </c>
      <c r="C341" s="282">
        <f>SUM(C342:C344)</f>
        <v>13616</v>
      </c>
    </row>
    <row r="342" customHeight="1" spans="1:3">
      <c r="A342" s="263">
        <v>2110301</v>
      </c>
      <c r="B342" s="179" t="s">
        <v>468</v>
      </c>
      <c r="C342" s="283">
        <v>40</v>
      </c>
    </row>
    <row r="343" customHeight="1" spans="1:3">
      <c r="A343" s="263">
        <v>2110302</v>
      </c>
      <c r="B343" s="179" t="s">
        <v>469</v>
      </c>
      <c r="C343" s="283">
        <v>13078</v>
      </c>
    </row>
    <row r="344" customHeight="1" spans="1:3">
      <c r="A344" s="263">
        <v>2110399</v>
      </c>
      <c r="B344" s="179" t="s">
        <v>470</v>
      </c>
      <c r="C344" s="283">
        <v>498</v>
      </c>
    </row>
    <row r="345" customHeight="1" spans="1:3">
      <c r="A345" s="261">
        <v>21104</v>
      </c>
      <c r="B345" s="177" t="s">
        <v>471</v>
      </c>
      <c r="C345" s="282">
        <f>SUM(C346)</f>
        <v>93</v>
      </c>
    </row>
    <row r="346" customHeight="1" spans="1:3">
      <c r="A346" s="263">
        <v>2110402</v>
      </c>
      <c r="B346" s="179" t="s">
        <v>472</v>
      </c>
      <c r="C346" s="283">
        <v>93</v>
      </c>
    </row>
    <row r="347" customHeight="1" spans="1:3">
      <c r="A347" s="261">
        <v>21110</v>
      </c>
      <c r="B347" s="177" t="s">
        <v>473</v>
      </c>
      <c r="C347" s="282">
        <v>1048</v>
      </c>
    </row>
    <row r="348" customHeight="1" spans="1:3">
      <c r="A348" s="263">
        <v>2111001</v>
      </c>
      <c r="B348" s="179" t="s">
        <v>474</v>
      </c>
      <c r="C348" s="283">
        <v>1048</v>
      </c>
    </row>
    <row r="349" customHeight="1" spans="1:3">
      <c r="A349" s="261">
        <v>21111</v>
      </c>
      <c r="B349" s="177" t="s">
        <v>475</v>
      </c>
      <c r="C349" s="282">
        <f>SUM(C350)</f>
        <v>20</v>
      </c>
    </row>
    <row r="350" customHeight="1" spans="1:3">
      <c r="A350" s="263">
        <v>2111199</v>
      </c>
      <c r="B350" s="286" t="s">
        <v>476</v>
      </c>
      <c r="C350" s="283">
        <v>20</v>
      </c>
    </row>
    <row r="351" customHeight="1" spans="1:3">
      <c r="A351" s="261">
        <v>21199</v>
      </c>
      <c r="B351" s="177" t="s">
        <v>477</v>
      </c>
      <c r="C351" s="282">
        <f>SUM(C352)</f>
        <v>184</v>
      </c>
    </row>
    <row r="352" customHeight="1" spans="1:3">
      <c r="A352" s="263">
        <v>2119999</v>
      </c>
      <c r="B352" s="179" t="s">
        <v>478</v>
      </c>
      <c r="C352" s="283">
        <v>184</v>
      </c>
    </row>
    <row r="353" customHeight="1" spans="1:3">
      <c r="A353" s="261">
        <v>212</v>
      </c>
      <c r="B353" s="177" t="s">
        <v>479</v>
      </c>
      <c r="C353" s="282">
        <f>C354+C358+C360+C363+C365</f>
        <v>13490</v>
      </c>
    </row>
    <row r="354" customHeight="1" spans="1:3">
      <c r="A354" s="261">
        <v>21201</v>
      </c>
      <c r="B354" s="177" t="s">
        <v>480</v>
      </c>
      <c r="C354" s="282">
        <f>SUM(C355:C357)</f>
        <v>6089</v>
      </c>
    </row>
    <row r="355" customHeight="1" spans="1:3">
      <c r="A355" s="263">
        <v>2120101</v>
      </c>
      <c r="B355" s="179" t="s">
        <v>209</v>
      </c>
      <c r="C355" s="283">
        <v>2865</v>
      </c>
    </row>
    <row r="356" customHeight="1" spans="1:3">
      <c r="A356" s="263">
        <v>2120102</v>
      </c>
      <c r="B356" s="179" t="s">
        <v>210</v>
      </c>
      <c r="C356" s="283">
        <v>1329</v>
      </c>
    </row>
    <row r="357" customHeight="1" spans="1:3">
      <c r="A357" s="263">
        <v>2120199</v>
      </c>
      <c r="B357" s="179" t="s">
        <v>481</v>
      </c>
      <c r="C357" s="283">
        <v>1895</v>
      </c>
    </row>
    <row r="358" customHeight="1" spans="1:3">
      <c r="A358" s="261">
        <v>21202</v>
      </c>
      <c r="B358" s="177" t="s">
        <v>482</v>
      </c>
      <c r="C358" s="282">
        <f>SUM(C359)</f>
        <v>6</v>
      </c>
    </row>
    <row r="359" customHeight="1" spans="1:3">
      <c r="A359" s="263">
        <v>2120201</v>
      </c>
      <c r="B359" s="179" t="s">
        <v>483</v>
      </c>
      <c r="C359" s="283">
        <v>6</v>
      </c>
    </row>
    <row r="360" customHeight="1" spans="1:3">
      <c r="A360" s="261">
        <v>21203</v>
      </c>
      <c r="B360" s="177" t="s">
        <v>484</v>
      </c>
      <c r="C360" s="282">
        <f>SUM(C361:C362)</f>
        <v>2760</v>
      </c>
    </row>
    <row r="361" customHeight="1" spans="1:3">
      <c r="A361" s="263">
        <v>2120303</v>
      </c>
      <c r="B361" s="179" t="s">
        <v>485</v>
      </c>
      <c r="C361" s="283">
        <v>32</v>
      </c>
    </row>
    <row r="362" customHeight="1" spans="1:3">
      <c r="A362" s="263">
        <v>2120399</v>
      </c>
      <c r="B362" s="179" t="s">
        <v>486</v>
      </c>
      <c r="C362" s="283">
        <v>2728</v>
      </c>
    </row>
    <row r="363" customHeight="1" spans="1:3">
      <c r="A363" s="261">
        <v>21205</v>
      </c>
      <c r="B363" s="177" t="s">
        <v>487</v>
      </c>
      <c r="C363" s="282">
        <f>SUM(C364)</f>
        <v>1874</v>
      </c>
    </row>
    <row r="364" customHeight="1" spans="1:3">
      <c r="A364" s="263">
        <v>2120501</v>
      </c>
      <c r="B364" s="179" t="s">
        <v>488</v>
      </c>
      <c r="C364" s="283">
        <v>1874</v>
      </c>
    </row>
    <row r="365" customHeight="1" spans="1:3">
      <c r="A365" s="261">
        <v>21299</v>
      </c>
      <c r="B365" s="177" t="s">
        <v>489</v>
      </c>
      <c r="C365" s="282">
        <f>SUM(C366)</f>
        <v>2761</v>
      </c>
    </row>
    <row r="366" customHeight="1" spans="1:3">
      <c r="A366" s="263">
        <v>2129999</v>
      </c>
      <c r="B366" s="179" t="s">
        <v>490</v>
      </c>
      <c r="C366" s="283">
        <v>2761</v>
      </c>
    </row>
    <row r="367" customHeight="1" spans="1:3">
      <c r="A367" s="261">
        <v>213</v>
      </c>
      <c r="B367" s="177" t="s">
        <v>491</v>
      </c>
      <c r="C367" s="282">
        <f>C368+C385+C396+C408+C413+C419+C424+C427</f>
        <v>77115</v>
      </c>
    </row>
    <row r="368" customHeight="1" spans="1:3">
      <c r="A368" s="261">
        <v>21301</v>
      </c>
      <c r="B368" s="177" t="s">
        <v>492</v>
      </c>
      <c r="C368" s="282">
        <f>SUM(C369:C384)</f>
        <v>28535</v>
      </c>
    </row>
    <row r="369" customHeight="1" spans="1:3">
      <c r="A369" s="263">
        <v>2130101</v>
      </c>
      <c r="B369" s="179" t="s">
        <v>209</v>
      </c>
      <c r="C369" s="283">
        <v>1291</v>
      </c>
    </row>
    <row r="370" customHeight="1" spans="1:3">
      <c r="A370" s="263">
        <v>2130102</v>
      </c>
      <c r="B370" s="179" t="s">
        <v>210</v>
      </c>
      <c r="C370" s="283">
        <v>1396</v>
      </c>
    </row>
    <row r="371" customHeight="1" spans="1:3">
      <c r="A371" s="263">
        <v>2130106</v>
      </c>
      <c r="B371" s="179" t="s">
        <v>493</v>
      </c>
      <c r="C371" s="283">
        <v>91</v>
      </c>
    </row>
    <row r="372" customHeight="1" spans="1:3">
      <c r="A372" s="263">
        <v>2130108</v>
      </c>
      <c r="B372" s="179" t="s">
        <v>494</v>
      </c>
      <c r="C372" s="283">
        <v>458</v>
      </c>
    </row>
    <row r="373" customHeight="1" spans="1:3">
      <c r="A373" s="263">
        <v>2130110</v>
      </c>
      <c r="B373" s="179" t="s">
        <v>495</v>
      </c>
      <c r="C373" s="283">
        <v>5</v>
      </c>
    </row>
    <row r="374" customHeight="1" spans="1:3">
      <c r="A374" s="263">
        <v>2130119</v>
      </c>
      <c r="B374" s="179" t="s">
        <v>496</v>
      </c>
      <c r="C374" s="283">
        <v>140</v>
      </c>
    </row>
    <row r="375" customHeight="1" spans="1:3">
      <c r="A375" s="263">
        <v>2130121</v>
      </c>
      <c r="B375" s="286" t="s">
        <v>497</v>
      </c>
      <c r="C375" s="283">
        <v>667</v>
      </c>
    </row>
    <row r="376" customHeight="1" spans="1:3">
      <c r="A376" s="263">
        <v>2130122</v>
      </c>
      <c r="B376" s="286" t="s">
        <v>498</v>
      </c>
      <c r="C376" s="283">
        <v>12758</v>
      </c>
    </row>
    <row r="377" customHeight="1" spans="1:3">
      <c r="A377" s="263">
        <v>2130124</v>
      </c>
      <c r="B377" s="286" t="s">
        <v>499</v>
      </c>
      <c r="C377" s="283">
        <v>413</v>
      </c>
    </row>
    <row r="378" customHeight="1" spans="1:3">
      <c r="A378" s="263">
        <v>2130125</v>
      </c>
      <c r="B378" s="286" t="s">
        <v>500</v>
      </c>
      <c r="C378" s="283">
        <v>383</v>
      </c>
    </row>
    <row r="379" customHeight="1" spans="1:3">
      <c r="A379" s="263">
        <v>2130126</v>
      </c>
      <c r="B379" s="286" t="s">
        <v>501</v>
      </c>
      <c r="C379" s="283">
        <v>1033</v>
      </c>
    </row>
    <row r="380" customHeight="1" spans="1:3">
      <c r="A380" s="263">
        <v>2130135</v>
      </c>
      <c r="B380" s="286" t="s">
        <v>502</v>
      </c>
      <c r="C380" s="283">
        <v>1376</v>
      </c>
    </row>
    <row r="381" customHeight="1" spans="1:3">
      <c r="A381" s="263">
        <v>2130148</v>
      </c>
      <c r="B381" s="286" t="s">
        <v>503</v>
      </c>
      <c r="C381" s="283">
        <v>190</v>
      </c>
    </row>
    <row r="382" customHeight="1" spans="1:3">
      <c r="A382" s="263">
        <v>2130152</v>
      </c>
      <c r="B382" s="286" t="s">
        <v>504</v>
      </c>
      <c r="C382" s="283">
        <v>8</v>
      </c>
    </row>
    <row r="383" customHeight="1" spans="1:3">
      <c r="A383" s="263">
        <v>2130153</v>
      </c>
      <c r="B383" s="286" t="s">
        <v>505</v>
      </c>
      <c r="C383" s="283">
        <v>6652</v>
      </c>
    </row>
    <row r="384" customHeight="1" spans="1:3">
      <c r="A384" s="263">
        <v>2130199</v>
      </c>
      <c r="B384" s="179" t="s">
        <v>506</v>
      </c>
      <c r="C384" s="283">
        <v>1674</v>
      </c>
    </row>
    <row r="385" customHeight="1" spans="1:3">
      <c r="A385" s="261">
        <v>21302</v>
      </c>
      <c r="B385" s="177" t="s">
        <v>507</v>
      </c>
      <c r="C385" s="282">
        <f>SUM(C386:C395)</f>
        <v>2431</v>
      </c>
    </row>
    <row r="386" customHeight="1" spans="1:3">
      <c r="A386" s="263">
        <v>2130201</v>
      </c>
      <c r="B386" s="179" t="s">
        <v>209</v>
      </c>
      <c r="C386" s="283">
        <v>360</v>
      </c>
    </row>
    <row r="387" customHeight="1" spans="1:3">
      <c r="A387" s="263">
        <v>2130202</v>
      </c>
      <c r="B387" s="179" t="s">
        <v>210</v>
      </c>
      <c r="C387" s="283">
        <v>1458</v>
      </c>
    </row>
    <row r="388" customHeight="1" spans="1:3">
      <c r="A388" s="263">
        <v>2130205</v>
      </c>
      <c r="B388" s="286" t="s">
        <v>508</v>
      </c>
      <c r="C388" s="283">
        <v>241</v>
      </c>
    </row>
    <row r="389" customHeight="1" spans="1:3">
      <c r="A389" s="263">
        <v>2130207</v>
      </c>
      <c r="B389" s="286" t="s">
        <v>509</v>
      </c>
      <c r="C389" s="283">
        <v>18</v>
      </c>
    </row>
    <row r="390" customHeight="1" spans="1:3">
      <c r="A390" s="263">
        <v>2130209</v>
      </c>
      <c r="B390" s="179" t="s">
        <v>510</v>
      </c>
      <c r="C390" s="283">
        <v>1</v>
      </c>
    </row>
    <row r="391" customHeight="1" spans="1:3">
      <c r="A391" s="263">
        <v>2130210</v>
      </c>
      <c r="B391" s="179" t="s">
        <v>511</v>
      </c>
      <c r="C391" s="283">
        <v>128</v>
      </c>
    </row>
    <row r="392" customHeight="1" spans="1:3">
      <c r="A392" s="263">
        <v>2130212</v>
      </c>
      <c r="B392" s="286" t="s">
        <v>512</v>
      </c>
      <c r="C392" s="283">
        <v>124</v>
      </c>
    </row>
    <row r="393" customHeight="1" spans="1:3">
      <c r="A393" s="263">
        <v>2130213</v>
      </c>
      <c r="B393" s="286" t="s">
        <v>513</v>
      </c>
      <c r="C393" s="283">
        <v>40</v>
      </c>
    </row>
    <row r="394" customHeight="1" spans="1:3">
      <c r="A394" s="263">
        <v>2130234</v>
      </c>
      <c r="B394" s="179" t="s">
        <v>514</v>
      </c>
      <c r="C394" s="283">
        <v>4</v>
      </c>
    </row>
    <row r="395" customHeight="1" spans="1:3">
      <c r="A395" s="263">
        <v>2130299</v>
      </c>
      <c r="B395" s="179" t="s">
        <v>515</v>
      </c>
      <c r="C395" s="283">
        <v>57</v>
      </c>
    </row>
    <row r="396" customHeight="1" spans="1:3">
      <c r="A396" s="261">
        <v>21303</v>
      </c>
      <c r="B396" s="177" t="s">
        <v>516</v>
      </c>
      <c r="C396" s="282">
        <f>SUM(C397:C407)</f>
        <v>22349</v>
      </c>
    </row>
    <row r="397" customHeight="1" spans="1:3">
      <c r="A397" s="263">
        <v>2130301</v>
      </c>
      <c r="B397" s="179" t="s">
        <v>209</v>
      </c>
      <c r="C397" s="283">
        <v>732</v>
      </c>
    </row>
    <row r="398" customHeight="1" spans="1:3">
      <c r="A398" s="263">
        <v>2130302</v>
      </c>
      <c r="B398" s="179" t="s">
        <v>210</v>
      </c>
      <c r="C398" s="283">
        <v>562</v>
      </c>
    </row>
    <row r="399" customHeight="1" spans="1:3">
      <c r="A399" s="263">
        <v>2130304</v>
      </c>
      <c r="B399" s="179" t="s">
        <v>517</v>
      </c>
      <c r="C399" s="283">
        <v>20</v>
      </c>
    </row>
    <row r="400" customHeight="1" spans="1:3">
      <c r="A400" s="263">
        <v>2130305</v>
      </c>
      <c r="B400" s="179" t="s">
        <v>518</v>
      </c>
      <c r="C400" s="283">
        <v>16637</v>
      </c>
    </row>
    <row r="401" customHeight="1" spans="1:3">
      <c r="A401" s="263">
        <v>2130306</v>
      </c>
      <c r="B401" s="179" t="s">
        <v>519</v>
      </c>
      <c r="C401" s="283">
        <v>318</v>
      </c>
    </row>
    <row r="402" customHeight="1" spans="1:3">
      <c r="A402" s="263">
        <v>2130313</v>
      </c>
      <c r="B402" s="286" t="s">
        <v>520</v>
      </c>
      <c r="C402" s="283">
        <v>5</v>
      </c>
    </row>
    <row r="403" customHeight="1" spans="1:3">
      <c r="A403" s="263">
        <v>2130314</v>
      </c>
      <c r="B403" s="179" t="s">
        <v>521</v>
      </c>
      <c r="C403" s="283">
        <v>705</v>
      </c>
    </row>
    <row r="404" customHeight="1" spans="1:3">
      <c r="A404" s="263">
        <v>2130316</v>
      </c>
      <c r="B404" s="179" t="s">
        <v>522</v>
      </c>
      <c r="C404" s="283">
        <v>2328</v>
      </c>
    </row>
    <row r="405" customHeight="1" spans="1:3">
      <c r="A405" s="263">
        <v>2130319</v>
      </c>
      <c r="B405" s="179" t="s">
        <v>523</v>
      </c>
      <c r="C405" s="283">
        <v>20</v>
      </c>
    </row>
    <row r="406" customHeight="1" spans="1:3">
      <c r="A406" s="263">
        <v>2130321</v>
      </c>
      <c r="B406" s="286" t="s">
        <v>524</v>
      </c>
      <c r="C406" s="283">
        <v>27</v>
      </c>
    </row>
    <row r="407" customHeight="1" spans="1:3">
      <c r="A407" s="263">
        <v>2130399</v>
      </c>
      <c r="B407" s="286" t="s">
        <v>525</v>
      </c>
      <c r="C407" s="283">
        <v>995</v>
      </c>
    </row>
    <row r="408" customHeight="1" spans="1:3">
      <c r="A408" s="261">
        <v>21305</v>
      </c>
      <c r="B408" s="177" t="s">
        <v>526</v>
      </c>
      <c r="C408" s="282">
        <f>SUM(C409:C412)</f>
        <v>6100</v>
      </c>
    </row>
    <row r="409" customHeight="1" spans="1:3">
      <c r="A409" s="263">
        <v>2130501</v>
      </c>
      <c r="B409" s="179" t="s">
        <v>209</v>
      </c>
      <c r="C409" s="283">
        <v>118</v>
      </c>
    </row>
    <row r="410" customHeight="1" spans="1:3">
      <c r="A410" s="263">
        <v>2130502</v>
      </c>
      <c r="B410" s="179" t="s">
        <v>210</v>
      </c>
      <c r="C410" s="283">
        <v>97</v>
      </c>
    </row>
    <row r="411" customHeight="1" spans="1:3">
      <c r="A411" s="263">
        <v>2130507</v>
      </c>
      <c r="B411" s="179" t="s">
        <v>527</v>
      </c>
      <c r="C411" s="283">
        <v>500</v>
      </c>
    </row>
    <row r="412" customHeight="1" spans="1:3">
      <c r="A412" s="263">
        <v>2130599</v>
      </c>
      <c r="B412" s="179" t="s">
        <v>528</v>
      </c>
      <c r="C412" s="283">
        <v>5385</v>
      </c>
    </row>
    <row r="413" customHeight="1" spans="1:3">
      <c r="A413" s="261">
        <v>21307</v>
      </c>
      <c r="B413" s="177" t="s">
        <v>529</v>
      </c>
      <c r="C413" s="282">
        <f>SUM(C414:C418)</f>
        <v>5695</v>
      </c>
    </row>
    <row r="414" customHeight="1" spans="1:3">
      <c r="A414" s="263">
        <v>2130701</v>
      </c>
      <c r="B414" s="179" t="s">
        <v>530</v>
      </c>
      <c r="C414" s="283">
        <v>1059</v>
      </c>
    </row>
    <row r="415" customHeight="1" spans="1:3">
      <c r="A415" s="263">
        <v>2130705</v>
      </c>
      <c r="B415" s="179" t="s">
        <v>531</v>
      </c>
      <c r="C415" s="283">
        <v>3166</v>
      </c>
    </row>
    <row r="416" customHeight="1" spans="1:3">
      <c r="A416" s="263">
        <v>2130706</v>
      </c>
      <c r="B416" s="179" t="s">
        <v>532</v>
      </c>
      <c r="C416" s="283">
        <v>177</v>
      </c>
    </row>
    <row r="417" customHeight="1" spans="1:3">
      <c r="A417" s="263">
        <v>2130707</v>
      </c>
      <c r="B417" s="179" t="s">
        <v>533</v>
      </c>
      <c r="C417" s="283">
        <v>1033</v>
      </c>
    </row>
    <row r="418" customHeight="1" spans="1:3">
      <c r="A418" s="263">
        <v>2130799</v>
      </c>
      <c r="B418" s="179" t="s">
        <v>534</v>
      </c>
      <c r="C418" s="283">
        <v>260</v>
      </c>
    </row>
    <row r="419" customHeight="1" spans="1:3">
      <c r="A419" s="261">
        <v>21308</v>
      </c>
      <c r="B419" s="177" t="s">
        <v>535</v>
      </c>
      <c r="C419" s="282">
        <f>SUM(C420:C423)</f>
        <v>4359</v>
      </c>
    </row>
    <row r="420" customHeight="1" spans="1:3">
      <c r="A420" s="263">
        <v>2130801</v>
      </c>
      <c r="B420" s="179" t="s">
        <v>536</v>
      </c>
      <c r="C420" s="283">
        <v>435</v>
      </c>
    </row>
    <row r="421" customHeight="1" spans="1:3">
      <c r="A421" s="263">
        <v>2130803</v>
      </c>
      <c r="B421" s="286" t="s">
        <v>537</v>
      </c>
      <c r="C421" s="283">
        <v>3492</v>
      </c>
    </row>
    <row r="422" customHeight="1" spans="1:3">
      <c r="A422" s="263">
        <v>2130804</v>
      </c>
      <c r="B422" s="286" t="s">
        <v>538</v>
      </c>
      <c r="C422" s="283">
        <v>410</v>
      </c>
    </row>
    <row r="423" customHeight="1" spans="1:3">
      <c r="A423" s="263">
        <v>2130899</v>
      </c>
      <c r="B423" s="286" t="s">
        <v>539</v>
      </c>
      <c r="C423" s="283">
        <v>22</v>
      </c>
    </row>
    <row r="424" customHeight="1" spans="1:3">
      <c r="A424" s="261">
        <v>21309</v>
      </c>
      <c r="B424" s="287" t="s">
        <v>540</v>
      </c>
      <c r="C424" s="282">
        <f>SUM(C425:C426)</f>
        <v>5998</v>
      </c>
    </row>
    <row r="425" customHeight="1" spans="1:3">
      <c r="A425" s="263">
        <v>2130901</v>
      </c>
      <c r="B425" s="286" t="s">
        <v>541</v>
      </c>
      <c r="C425" s="283">
        <v>2672</v>
      </c>
    </row>
    <row r="426" customHeight="1" spans="1:3">
      <c r="A426" s="263">
        <v>2130999</v>
      </c>
      <c r="B426" s="286" t="s">
        <v>542</v>
      </c>
      <c r="C426" s="283">
        <v>3326</v>
      </c>
    </row>
    <row r="427" customHeight="1" spans="1:3">
      <c r="A427" s="261">
        <v>21399</v>
      </c>
      <c r="B427" s="177" t="s">
        <v>543</v>
      </c>
      <c r="C427" s="282">
        <f>SUM(C428)</f>
        <v>1648</v>
      </c>
    </row>
    <row r="428" customHeight="1" spans="1:3">
      <c r="A428" s="263">
        <v>2139999</v>
      </c>
      <c r="B428" s="179" t="s">
        <v>544</v>
      </c>
      <c r="C428" s="283">
        <v>1648</v>
      </c>
    </row>
    <row r="429" customHeight="1" spans="1:3">
      <c r="A429" s="261">
        <v>214</v>
      </c>
      <c r="B429" s="177" t="s">
        <v>545</v>
      </c>
      <c r="C429" s="282">
        <f>C430+C439+C441+C443+C445</f>
        <v>25954</v>
      </c>
    </row>
    <row r="430" customHeight="1" spans="1:3">
      <c r="A430" s="261">
        <v>21401</v>
      </c>
      <c r="B430" s="177" t="s">
        <v>546</v>
      </c>
      <c r="C430" s="282">
        <f>SUM(C431:C438)</f>
        <v>20684</v>
      </c>
    </row>
    <row r="431" customHeight="1" spans="1:3">
      <c r="A431" s="263">
        <v>2140101</v>
      </c>
      <c r="B431" s="179" t="s">
        <v>209</v>
      </c>
      <c r="C431" s="283">
        <v>2619</v>
      </c>
    </row>
    <row r="432" customHeight="1" spans="1:3">
      <c r="A432" s="263">
        <v>2140102</v>
      </c>
      <c r="B432" s="179" t="s">
        <v>210</v>
      </c>
      <c r="C432" s="283">
        <v>724</v>
      </c>
    </row>
    <row r="433" customHeight="1" spans="1:3">
      <c r="A433" s="263">
        <v>2140104</v>
      </c>
      <c r="B433" s="179" t="s">
        <v>547</v>
      </c>
      <c r="C433" s="283">
        <v>14155</v>
      </c>
    </row>
    <row r="434" customHeight="1" spans="1:3">
      <c r="A434" s="263">
        <v>2140106</v>
      </c>
      <c r="B434" s="179" t="s">
        <v>548</v>
      </c>
      <c r="C434" s="283">
        <v>848</v>
      </c>
    </row>
    <row r="435" customHeight="1" spans="1:3">
      <c r="A435" s="263">
        <v>2140109</v>
      </c>
      <c r="B435" s="286" t="s">
        <v>549</v>
      </c>
      <c r="C435" s="283">
        <v>10</v>
      </c>
    </row>
    <row r="436" customHeight="1" spans="1:3">
      <c r="A436" s="263">
        <v>2140110</v>
      </c>
      <c r="B436" s="286" t="s">
        <v>550</v>
      </c>
      <c r="C436" s="283">
        <v>90</v>
      </c>
    </row>
    <row r="437" customHeight="1" spans="1:3">
      <c r="A437" s="263">
        <v>2140112</v>
      </c>
      <c r="B437" s="179" t="s">
        <v>551</v>
      </c>
      <c r="C437" s="283">
        <v>30</v>
      </c>
    </row>
    <row r="438" customHeight="1" spans="1:3">
      <c r="A438" s="263">
        <v>2140199</v>
      </c>
      <c r="B438" s="179" t="s">
        <v>552</v>
      </c>
      <c r="C438" s="283">
        <v>2208</v>
      </c>
    </row>
    <row r="439" customHeight="1" spans="1:3">
      <c r="A439" s="261">
        <v>21402</v>
      </c>
      <c r="B439" s="177" t="s">
        <v>553</v>
      </c>
      <c r="C439" s="282">
        <f t="shared" ref="C439:C443" si="2">SUM(C440)</f>
        <v>3</v>
      </c>
    </row>
    <row r="440" customHeight="1" spans="1:3">
      <c r="A440" s="263">
        <v>2140202</v>
      </c>
      <c r="B440" s="179" t="s">
        <v>210</v>
      </c>
      <c r="C440" s="283">
        <v>3</v>
      </c>
    </row>
    <row r="441" customHeight="1" spans="1:3">
      <c r="A441" s="261">
        <v>21404</v>
      </c>
      <c r="B441" s="177" t="s">
        <v>554</v>
      </c>
      <c r="C441" s="282">
        <f t="shared" si="2"/>
        <v>80</v>
      </c>
    </row>
    <row r="442" customHeight="1" spans="1:3">
      <c r="A442" s="263">
        <v>2140499</v>
      </c>
      <c r="B442" s="179" t="s">
        <v>555</v>
      </c>
      <c r="C442" s="283">
        <v>80</v>
      </c>
    </row>
    <row r="443" customHeight="1" spans="1:3">
      <c r="A443" s="261">
        <v>21406</v>
      </c>
      <c r="B443" s="287" t="s">
        <v>556</v>
      </c>
      <c r="C443" s="288">
        <f t="shared" si="2"/>
        <v>4684</v>
      </c>
    </row>
    <row r="444" customHeight="1" spans="1:3">
      <c r="A444" s="263">
        <v>2140601</v>
      </c>
      <c r="B444" s="286" t="s">
        <v>557</v>
      </c>
      <c r="C444" s="289">
        <v>4684</v>
      </c>
    </row>
    <row r="445" customHeight="1" spans="1:3">
      <c r="A445" s="261">
        <v>21499</v>
      </c>
      <c r="B445" s="287" t="s">
        <v>558</v>
      </c>
      <c r="C445" s="288">
        <f>SUM(C446)</f>
        <v>503</v>
      </c>
    </row>
    <row r="446" customHeight="1" spans="1:3">
      <c r="A446" s="263">
        <v>2149999</v>
      </c>
      <c r="B446" s="286" t="s">
        <v>559</v>
      </c>
      <c r="C446" s="289">
        <v>503</v>
      </c>
    </row>
    <row r="447" customHeight="1" spans="1:3">
      <c r="A447" s="261">
        <v>215</v>
      </c>
      <c r="B447" s="177" t="s">
        <v>560</v>
      </c>
      <c r="C447" s="282">
        <f>C448+C452</f>
        <v>7859</v>
      </c>
    </row>
    <row r="448" customHeight="1" spans="1:3">
      <c r="A448" s="261">
        <v>21505</v>
      </c>
      <c r="B448" s="177" t="s">
        <v>561</v>
      </c>
      <c r="C448" s="282">
        <f>SUM(C449:C451)</f>
        <v>956</v>
      </c>
    </row>
    <row r="449" customHeight="1" spans="1:3">
      <c r="A449" s="263">
        <v>2150501</v>
      </c>
      <c r="B449" s="179" t="s">
        <v>209</v>
      </c>
      <c r="C449" s="283">
        <v>641</v>
      </c>
    </row>
    <row r="450" customHeight="1" spans="1:3">
      <c r="A450" s="263">
        <v>2150502</v>
      </c>
      <c r="B450" s="179" t="s">
        <v>210</v>
      </c>
      <c r="C450" s="283">
        <v>277</v>
      </c>
    </row>
    <row r="451" customHeight="1" spans="1:3">
      <c r="A451" s="263">
        <v>2150599</v>
      </c>
      <c r="B451" s="179" t="s">
        <v>562</v>
      </c>
      <c r="C451" s="283">
        <v>38</v>
      </c>
    </row>
    <row r="452" customHeight="1" spans="1:3">
      <c r="A452" s="261">
        <v>21508</v>
      </c>
      <c r="B452" s="177" t="s">
        <v>563</v>
      </c>
      <c r="C452" s="282">
        <f>SUM(C453)</f>
        <v>6903</v>
      </c>
    </row>
    <row r="453" customHeight="1" spans="1:3">
      <c r="A453" s="263">
        <v>2150899</v>
      </c>
      <c r="B453" s="179" t="s">
        <v>564</v>
      </c>
      <c r="C453" s="283">
        <v>6903</v>
      </c>
    </row>
    <row r="454" customHeight="1" spans="1:3">
      <c r="A454" s="261">
        <v>216</v>
      </c>
      <c r="B454" s="177" t="s">
        <v>565</v>
      </c>
      <c r="C454" s="282">
        <f>SUM(C455+C459+C461)</f>
        <v>1834</v>
      </c>
    </row>
    <row r="455" customHeight="1" spans="1:3">
      <c r="A455" s="261">
        <v>21602</v>
      </c>
      <c r="B455" s="177" t="s">
        <v>566</v>
      </c>
      <c r="C455" s="282">
        <f>SUM(C456:C458)</f>
        <v>1451</v>
      </c>
    </row>
    <row r="456" customHeight="1" spans="1:3">
      <c r="A456" s="263">
        <v>2160201</v>
      </c>
      <c r="B456" s="179" t="s">
        <v>209</v>
      </c>
      <c r="C456" s="283">
        <v>439</v>
      </c>
    </row>
    <row r="457" customHeight="1" spans="1:3">
      <c r="A457" s="263">
        <v>2160202</v>
      </c>
      <c r="B457" s="179" t="s">
        <v>210</v>
      </c>
      <c r="C457" s="283">
        <v>83</v>
      </c>
    </row>
    <row r="458" customHeight="1" spans="1:3">
      <c r="A458" s="263">
        <v>2160250</v>
      </c>
      <c r="B458" s="179" t="s">
        <v>216</v>
      </c>
      <c r="C458" s="283">
        <v>929</v>
      </c>
    </row>
    <row r="459" customHeight="1" spans="1:3">
      <c r="A459" s="261">
        <v>21606</v>
      </c>
      <c r="B459" s="177" t="s">
        <v>567</v>
      </c>
      <c r="C459" s="282">
        <f>SUM(C460)</f>
        <v>58</v>
      </c>
    </row>
    <row r="460" customHeight="1" spans="1:3">
      <c r="A460" s="263">
        <v>2160699</v>
      </c>
      <c r="B460" s="179" t="s">
        <v>568</v>
      </c>
      <c r="C460" s="283">
        <v>58</v>
      </c>
    </row>
    <row r="461" customHeight="1" spans="1:3">
      <c r="A461" s="261">
        <v>21699</v>
      </c>
      <c r="B461" s="177" t="s">
        <v>569</v>
      </c>
      <c r="C461" s="282">
        <f>SUM(C462)</f>
        <v>325</v>
      </c>
    </row>
    <row r="462" customHeight="1" spans="1:3">
      <c r="A462" s="263">
        <v>2169999</v>
      </c>
      <c r="B462" s="179" t="s">
        <v>570</v>
      </c>
      <c r="C462" s="283">
        <v>325</v>
      </c>
    </row>
    <row r="463" customHeight="1" spans="1:3">
      <c r="A463" s="261">
        <v>217</v>
      </c>
      <c r="B463" s="177" t="s">
        <v>571</v>
      </c>
      <c r="C463" s="282">
        <f>C464+C467</f>
        <v>196</v>
      </c>
    </row>
    <row r="464" customHeight="1" spans="1:3">
      <c r="A464" s="261">
        <v>21703</v>
      </c>
      <c r="B464" s="177" t="s">
        <v>572</v>
      </c>
      <c r="C464" s="282">
        <f>SUM(C465:C466)</f>
        <v>122</v>
      </c>
    </row>
    <row r="465" customHeight="1" spans="1:3">
      <c r="A465" s="263">
        <v>2170302</v>
      </c>
      <c r="B465" s="179" t="s">
        <v>573</v>
      </c>
      <c r="C465" s="283">
        <v>36</v>
      </c>
    </row>
    <row r="466" customHeight="1" spans="1:3">
      <c r="A466" s="263">
        <v>2170399</v>
      </c>
      <c r="B466" s="179" t="s">
        <v>574</v>
      </c>
      <c r="C466" s="283">
        <v>86</v>
      </c>
    </row>
    <row r="467" customHeight="1" spans="1:3">
      <c r="A467" s="261">
        <v>21799</v>
      </c>
      <c r="B467" s="177" t="s">
        <v>575</v>
      </c>
      <c r="C467" s="282">
        <f>SUM(C468:C469)</f>
        <v>74</v>
      </c>
    </row>
    <row r="468" customHeight="1" spans="1:3">
      <c r="A468" s="263">
        <v>2179902</v>
      </c>
      <c r="B468" s="179" t="s">
        <v>576</v>
      </c>
      <c r="C468" s="283">
        <v>50</v>
      </c>
    </row>
    <row r="469" customHeight="1" spans="1:3">
      <c r="A469" s="263">
        <v>2179999</v>
      </c>
      <c r="B469" s="286" t="s">
        <v>577</v>
      </c>
      <c r="C469" s="283">
        <v>24</v>
      </c>
    </row>
    <row r="470" customHeight="1" spans="1:3">
      <c r="A470" s="261">
        <v>220</v>
      </c>
      <c r="B470" s="177" t="s">
        <v>578</v>
      </c>
      <c r="C470" s="282">
        <f>C471+C476</f>
        <v>3515</v>
      </c>
    </row>
    <row r="471" customHeight="1" spans="1:3">
      <c r="A471" s="261">
        <v>22001</v>
      </c>
      <c r="B471" s="177" t="s">
        <v>579</v>
      </c>
      <c r="C471" s="282">
        <f>SUM(C472:C475)</f>
        <v>3385</v>
      </c>
    </row>
    <row r="472" customHeight="1" spans="1:3">
      <c r="A472" s="263">
        <v>2200101</v>
      </c>
      <c r="B472" s="179" t="s">
        <v>209</v>
      </c>
      <c r="C472" s="283">
        <v>1741</v>
      </c>
    </row>
    <row r="473" customHeight="1" spans="1:3">
      <c r="A473" s="263">
        <v>2200102</v>
      </c>
      <c r="B473" s="179" t="s">
        <v>210</v>
      </c>
      <c r="C473" s="283">
        <v>602</v>
      </c>
    </row>
    <row r="474" customHeight="1" spans="1:3">
      <c r="A474" s="263">
        <v>2200104</v>
      </c>
      <c r="B474" s="286" t="s">
        <v>580</v>
      </c>
      <c r="C474" s="283">
        <v>128</v>
      </c>
    </row>
    <row r="475" customHeight="1" spans="1:3">
      <c r="A475" s="263">
        <v>2200199</v>
      </c>
      <c r="B475" s="286" t="s">
        <v>581</v>
      </c>
      <c r="C475" s="283">
        <v>914</v>
      </c>
    </row>
    <row r="476" customHeight="1" spans="1:3">
      <c r="A476" s="261">
        <v>22005</v>
      </c>
      <c r="B476" s="177" t="s">
        <v>582</v>
      </c>
      <c r="C476" s="282">
        <f>SUM(C477:C479)</f>
        <v>130</v>
      </c>
    </row>
    <row r="477" customHeight="1" spans="1:3">
      <c r="A477" s="263">
        <v>2200501</v>
      </c>
      <c r="B477" s="179" t="s">
        <v>209</v>
      </c>
      <c r="C477" s="283">
        <v>45</v>
      </c>
    </row>
    <row r="478" customHeight="1" spans="1:3">
      <c r="A478" s="263">
        <v>2200502</v>
      </c>
      <c r="B478" s="179" t="s">
        <v>210</v>
      </c>
      <c r="C478" s="283">
        <v>10</v>
      </c>
    </row>
    <row r="479" customHeight="1" spans="1:3">
      <c r="A479" s="263">
        <v>2200599</v>
      </c>
      <c r="B479" s="179" t="s">
        <v>583</v>
      </c>
      <c r="C479" s="283">
        <v>75</v>
      </c>
    </row>
    <row r="480" customHeight="1" spans="1:3">
      <c r="A480" s="261">
        <v>221</v>
      </c>
      <c r="B480" s="177" t="s">
        <v>584</v>
      </c>
      <c r="C480" s="282">
        <f>C481+C487</f>
        <v>14564</v>
      </c>
    </row>
    <row r="481" customHeight="1" spans="1:3">
      <c r="A481" s="261">
        <v>22101</v>
      </c>
      <c r="B481" s="177" t="s">
        <v>585</v>
      </c>
      <c r="C481" s="282">
        <f>SUM(C482:C486)</f>
        <v>7263</v>
      </c>
    </row>
    <row r="482" customHeight="1" spans="1:3">
      <c r="A482" s="263">
        <v>2210101</v>
      </c>
      <c r="B482" s="179" t="s">
        <v>586</v>
      </c>
      <c r="C482" s="283">
        <v>10</v>
      </c>
    </row>
    <row r="483" customHeight="1" spans="1:3">
      <c r="A483" s="263">
        <v>2210103</v>
      </c>
      <c r="B483" s="179" t="s">
        <v>587</v>
      </c>
      <c r="C483" s="283">
        <v>3175</v>
      </c>
    </row>
    <row r="484" customHeight="1" spans="1:3">
      <c r="A484" s="263">
        <v>2210105</v>
      </c>
      <c r="B484" s="286" t="s">
        <v>588</v>
      </c>
      <c r="C484" s="283">
        <v>997</v>
      </c>
    </row>
    <row r="485" customHeight="1" spans="1:3">
      <c r="A485" s="263">
        <v>2210108</v>
      </c>
      <c r="B485" s="179" t="s">
        <v>589</v>
      </c>
      <c r="C485" s="283">
        <v>1945</v>
      </c>
    </row>
    <row r="486" customHeight="1" spans="1:3">
      <c r="A486" s="263">
        <v>2210199</v>
      </c>
      <c r="B486" s="179" t="s">
        <v>590</v>
      </c>
      <c r="C486" s="283">
        <v>1136</v>
      </c>
    </row>
    <row r="487" customHeight="1" spans="1:3">
      <c r="A487" s="261">
        <v>22102</v>
      </c>
      <c r="B487" s="177" t="s">
        <v>591</v>
      </c>
      <c r="C487" s="282">
        <f>SUM(C488)</f>
        <v>7301</v>
      </c>
    </row>
    <row r="488" customHeight="1" spans="1:3">
      <c r="A488" s="263">
        <v>2210201</v>
      </c>
      <c r="B488" s="179" t="s">
        <v>592</v>
      </c>
      <c r="C488" s="283">
        <v>7301</v>
      </c>
    </row>
    <row r="489" customHeight="1" spans="1:3">
      <c r="A489" s="261">
        <v>222</v>
      </c>
      <c r="B489" s="177" t="s">
        <v>593</v>
      </c>
      <c r="C489" s="282">
        <f>C490+C495</f>
        <v>4284</v>
      </c>
    </row>
    <row r="490" customHeight="1" spans="1:3">
      <c r="A490" s="261">
        <v>22201</v>
      </c>
      <c r="B490" s="177" t="s">
        <v>594</v>
      </c>
      <c r="C490" s="282">
        <f>SUM(C491:C494)</f>
        <v>4200</v>
      </c>
    </row>
    <row r="491" customHeight="1" spans="1:3">
      <c r="A491" s="263">
        <v>2220101</v>
      </c>
      <c r="B491" s="286" t="s">
        <v>209</v>
      </c>
      <c r="C491" s="283">
        <v>137</v>
      </c>
    </row>
    <row r="492" customHeight="1" spans="1:3">
      <c r="A492" s="263">
        <v>2220106</v>
      </c>
      <c r="B492" s="179" t="s">
        <v>595</v>
      </c>
      <c r="C492" s="283">
        <v>30</v>
      </c>
    </row>
    <row r="493" customHeight="1" spans="1:3">
      <c r="A493" s="263">
        <v>2220115</v>
      </c>
      <c r="B493" s="179" t="s">
        <v>596</v>
      </c>
      <c r="C493" s="283">
        <v>251</v>
      </c>
    </row>
    <row r="494" customHeight="1" spans="1:3">
      <c r="A494" s="263">
        <v>2220199</v>
      </c>
      <c r="B494" s="179" t="s">
        <v>597</v>
      </c>
      <c r="C494" s="283">
        <v>3782</v>
      </c>
    </row>
    <row r="495" customHeight="1" spans="1:3">
      <c r="A495" s="261">
        <v>22205</v>
      </c>
      <c r="B495" s="177" t="s">
        <v>598</v>
      </c>
      <c r="C495" s="282">
        <v>84</v>
      </c>
    </row>
    <row r="496" customHeight="1" spans="1:3">
      <c r="A496" s="263">
        <v>2220503</v>
      </c>
      <c r="B496" s="179" t="s">
        <v>599</v>
      </c>
      <c r="C496" s="283">
        <v>84</v>
      </c>
    </row>
    <row r="497" customHeight="1" spans="1:3">
      <c r="A497" s="261">
        <v>224</v>
      </c>
      <c r="B497" s="177" t="s">
        <v>600</v>
      </c>
      <c r="C497" s="282">
        <f>C498+C504+C507+C509</f>
        <v>2600</v>
      </c>
    </row>
    <row r="498" customHeight="1" spans="1:3">
      <c r="A498" s="261">
        <v>22401</v>
      </c>
      <c r="B498" s="177" t="s">
        <v>601</v>
      </c>
      <c r="C498" s="282">
        <f>SUM(C499:C503)</f>
        <v>694</v>
      </c>
    </row>
    <row r="499" customHeight="1" spans="1:3">
      <c r="A499" s="263">
        <v>2240101</v>
      </c>
      <c r="B499" s="179" t="s">
        <v>209</v>
      </c>
      <c r="C499" s="283">
        <v>221</v>
      </c>
    </row>
    <row r="500" customHeight="1" spans="1:3">
      <c r="A500" s="263">
        <v>2240102</v>
      </c>
      <c r="B500" s="179" t="s">
        <v>210</v>
      </c>
      <c r="C500" s="283">
        <v>143</v>
      </c>
    </row>
    <row r="501" customHeight="1" spans="1:3">
      <c r="A501" s="263">
        <v>2240104</v>
      </c>
      <c r="B501" s="286" t="s">
        <v>602</v>
      </c>
      <c r="C501" s="283">
        <v>225</v>
      </c>
    </row>
    <row r="502" customHeight="1" spans="1:3">
      <c r="A502" s="263">
        <v>2240109</v>
      </c>
      <c r="B502" s="179" t="s">
        <v>603</v>
      </c>
      <c r="C502" s="283">
        <v>15</v>
      </c>
    </row>
    <row r="503" customHeight="1" spans="1:3">
      <c r="A503" s="263">
        <v>2240199</v>
      </c>
      <c r="B503" s="179" t="s">
        <v>604</v>
      </c>
      <c r="C503" s="283">
        <v>90</v>
      </c>
    </row>
    <row r="504" customHeight="1" spans="1:3">
      <c r="A504" s="261">
        <v>22402</v>
      </c>
      <c r="B504" s="177" t="s">
        <v>605</v>
      </c>
      <c r="C504" s="282">
        <f>SUM(C505:C506)</f>
        <v>983</v>
      </c>
    </row>
    <row r="505" customHeight="1" spans="1:3">
      <c r="A505" s="263">
        <v>2240202</v>
      </c>
      <c r="B505" s="179" t="s">
        <v>210</v>
      </c>
      <c r="C505" s="283">
        <v>299</v>
      </c>
    </row>
    <row r="506" customHeight="1" spans="1:3">
      <c r="A506" s="263">
        <v>2240299</v>
      </c>
      <c r="B506" s="179" t="s">
        <v>606</v>
      </c>
      <c r="C506" s="283">
        <v>684</v>
      </c>
    </row>
    <row r="507" customHeight="1" spans="1:3">
      <c r="A507" s="261">
        <v>22407</v>
      </c>
      <c r="B507" s="177" t="s">
        <v>607</v>
      </c>
      <c r="C507" s="282">
        <f t="shared" ref="C507:C512" si="3">SUM(C508)</f>
        <v>612</v>
      </c>
    </row>
    <row r="508" customHeight="1" spans="1:3">
      <c r="A508" s="263">
        <v>2240703</v>
      </c>
      <c r="B508" s="286" t="s">
        <v>608</v>
      </c>
      <c r="C508" s="283">
        <v>612</v>
      </c>
    </row>
    <row r="509" customHeight="1" spans="1:3">
      <c r="A509" s="261">
        <v>22499</v>
      </c>
      <c r="B509" s="287" t="s">
        <v>609</v>
      </c>
      <c r="C509" s="282">
        <f t="shared" si="3"/>
        <v>311</v>
      </c>
    </row>
    <row r="510" customHeight="1" spans="1:3">
      <c r="A510" s="263">
        <v>2249999</v>
      </c>
      <c r="B510" s="286" t="s">
        <v>610</v>
      </c>
      <c r="C510" s="283">
        <v>311</v>
      </c>
    </row>
    <row r="511" customHeight="1" spans="1:3">
      <c r="A511" s="261">
        <v>229</v>
      </c>
      <c r="B511" s="287" t="s">
        <v>611</v>
      </c>
      <c r="C511" s="282">
        <f t="shared" si="3"/>
        <v>87</v>
      </c>
    </row>
    <row r="512" customHeight="1" spans="1:3">
      <c r="A512" s="261">
        <v>22999</v>
      </c>
      <c r="B512" s="287" t="s">
        <v>612</v>
      </c>
      <c r="C512" s="282">
        <f t="shared" si="3"/>
        <v>87</v>
      </c>
    </row>
    <row r="513" customHeight="1" spans="1:3">
      <c r="A513" s="263">
        <v>2299999</v>
      </c>
      <c r="B513" s="286" t="s">
        <v>613</v>
      </c>
      <c r="C513" s="283">
        <v>87</v>
      </c>
    </row>
    <row r="514" customHeight="1" spans="1:3">
      <c r="A514" s="261">
        <v>232</v>
      </c>
      <c r="B514" s="177" t="s">
        <v>614</v>
      </c>
      <c r="C514" s="282">
        <f>SUM(C515)</f>
        <v>7938</v>
      </c>
    </row>
    <row r="515" customHeight="1" spans="1:3">
      <c r="A515" s="261">
        <v>23203</v>
      </c>
      <c r="B515" s="177" t="s">
        <v>615</v>
      </c>
      <c r="C515" s="282">
        <f>SUM(C516)</f>
        <v>7938</v>
      </c>
    </row>
    <row r="516" customHeight="1" spans="1:3">
      <c r="A516" s="139">
        <v>2320301</v>
      </c>
      <c r="B516" s="274" t="s">
        <v>616</v>
      </c>
      <c r="C516" s="290">
        <v>7938</v>
      </c>
    </row>
    <row r="518" hidden="1" customHeight="1"/>
    <row r="519" hidden="1" customHeight="1"/>
    <row r="520" hidden="1" customHeight="1"/>
    <row r="521" hidden="1" customHeight="1"/>
  </sheetData>
  <autoFilter ref="B4:E516">
    <extLst/>
  </autoFilter>
  <mergeCells count="1">
    <mergeCell ref="B1:C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opLeftCell="A53" workbookViewId="0">
      <selection activeCell="B7" sqref="B7"/>
    </sheetView>
  </sheetViews>
  <sheetFormatPr defaultColWidth="9.33333333333333" defaultRowHeight="26.1" customHeight="1" outlineLevelCol="2"/>
  <cols>
    <col min="1" max="1" width="11.5" customWidth="1"/>
    <col min="2" max="2" width="74.1666666666667" style="42" customWidth="1"/>
    <col min="3" max="3" width="44.6666666666667" style="43" customWidth="1"/>
  </cols>
  <sheetData>
    <row r="1" ht="48" customHeight="1" spans="1:3">
      <c r="A1" s="170" t="s">
        <v>34</v>
      </c>
      <c r="B1" s="170"/>
      <c r="C1" s="170"/>
    </row>
    <row r="2" ht="22" customHeight="1" spans="2:3">
      <c r="B2" s="102" t="s">
        <v>35</v>
      </c>
      <c r="C2" s="265"/>
    </row>
    <row r="3" ht="15" customHeight="1" spans="2:3">
      <c r="B3" s="171" t="s">
        <v>101</v>
      </c>
      <c r="C3" s="266"/>
    </row>
    <row r="4" customHeight="1" spans="1:3">
      <c r="A4" s="267" t="s">
        <v>206</v>
      </c>
      <c r="B4" s="174" t="s">
        <v>121</v>
      </c>
      <c r="C4" s="268" t="s">
        <v>103</v>
      </c>
    </row>
    <row r="5" customHeight="1" spans="1:3">
      <c r="A5" s="269"/>
      <c r="B5" s="176" t="s">
        <v>617</v>
      </c>
      <c r="C5" s="270">
        <f>C6+C11+C22+C30+C37+C41+C44+C51+C57+C59+C61+C48</f>
        <v>494646</v>
      </c>
    </row>
    <row r="6" customHeight="1" spans="1:3">
      <c r="A6" s="271">
        <v>501</v>
      </c>
      <c r="B6" s="177" t="s">
        <v>618</v>
      </c>
      <c r="C6" s="76">
        <f>SUM(C7:C10)</f>
        <v>83471</v>
      </c>
    </row>
    <row r="7" customHeight="1" spans="1:3">
      <c r="A7" s="272">
        <v>50101</v>
      </c>
      <c r="B7" s="179" t="s">
        <v>619</v>
      </c>
      <c r="C7" s="77">
        <v>50819</v>
      </c>
    </row>
    <row r="8" customHeight="1" spans="1:3">
      <c r="A8" s="272">
        <v>50102</v>
      </c>
      <c r="B8" s="179" t="s">
        <v>620</v>
      </c>
      <c r="C8" s="77">
        <v>21551</v>
      </c>
    </row>
    <row r="9" customHeight="1" spans="1:3">
      <c r="A9" s="272">
        <v>50103</v>
      </c>
      <c r="B9" s="179" t="s">
        <v>621</v>
      </c>
      <c r="C9" s="77">
        <v>7301</v>
      </c>
    </row>
    <row r="10" customHeight="1" spans="1:3">
      <c r="A10" s="272">
        <v>50199</v>
      </c>
      <c r="B10" s="179" t="s">
        <v>622</v>
      </c>
      <c r="C10" s="77">
        <v>3800</v>
      </c>
    </row>
    <row r="11" customHeight="1" spans="1:3">
      <c r="A11" s="271">
        <v>502</v>
      </c>
      <c r="B11" s="177" t="s">
        <v>623</v>
      </c>
      <c r="C11" s="76">
        <f>SUM(C12:C21)</f>
        <v>85061</v>
      </c>
    </row>
    <row r="12" customHeight="1" spans="1:3">
      <c r="A12" s="272">
        <v>50201</v>
      </c>
      <c r="B12" s="179" t="s">
        <v>624</v>
      </c>
      <c r="C12" s="77">
        <v>7244</v>
      </c>
    </row>
    <row r="13" customHeight="1" spans="1:3">
      <c r="A13" s="272">
        <v>50202</v>
      </c>
      <c r="B13" s="179" t="s">
        <v>625</v>
      </c>
      <c r="C13" s="77">
        <v>586</v>
      </c>
    </row>
    <row r="14" customHeight="1" spans="1:3">
      <c r="A14" s="272">
        <v>50203</v>
      </c>
      <c r="B14" s="179" t="s">
        <v>626</v>
      </c>
      <c r="C14" s="77">
        <v>869</v>
      </c>
    </row>
    <row r="15" customHeight="1" spans="1:3">
      <c r="A15" s="272">
        <v>50204</v>
      </c>
      <c r="B15" s="179" t="s">
        <v>627</v>
      </c>
      <c r="C15" s="77">
        <v>5927</v>
      </c>
    </row>
    <row r="16" customHeight="1" spans="1:3">
      <c r="A16" s="272">
        <v>50205</v>
      </c>
      <c r="B16" s="179" t="s">
        <v>628</v>
      </c>
      <c r="C16" s="77">
        <v>3350</v>
      </c>
    </row>
    <row r="17" customHeight="1" spans="1:3">
      <c r="A17" s="272">
        <v>50206</v>
      </c>
      <c r="B17" s="179" t="s">
        <v>629</v>
      </c>
      <c r="C17" s="77">
        <v>385</v>
      </c>
    </row>
    <row r="18" customHeight="1" spans="1:3">
      <c r="A18" s="272">
        <v>50207</v>
      </c>
      <c r="B18" s="181" t="s">
        <v>630</v>
      </c>
      <c r="C18" s="77">
        <v>0</v>
      </c>
    </row>
    <row r="19" customHeight="1" spans="1:3">
      <c r="A19" s="272">
        <v>50208</v>
      </c>
      <c r="B19" s="179" t="s">
        <v>631</v>
      </c>
      <c r="C19" s="77">
        <v>510</v>
      </c>
    </row>
    <row r="20" customHeight="1" spans="1:3">
      <c r="A20" s="272">
        <v>50209</v>
      </c>
      <c r="B20" s="179" t="s">
        <v>632</v>
      </c>
      <c r="C20" s="77">
        <v>658</v>
      </c>
    </row>
    <row r="21" customHeight="1" spans="1:3">
      <c r="A21" s="272">
        <v>50299</v>
      </c>
      <c r="B21" s="179" t="s">
        <v>633</v>
      </c>
      <c r="C21" s="77">
        <v>65532</v>
      </c>
    </row>
    <row r="22" customHeight="1" spans="1:3">
      <c r="A22" s="271">
        <v>503</v>
      </c>
      <c r="B22" s="177" t="s">
        <v>634</v>
      </c>
      <c r="C22" s="76">
        <f>SUM(C23:C29)</f>
        <v>56267</v>
      </c>
    </row>
    <row r="23" customHeight="1" spans="1:3">
      <c r="A23" s="272">
        <v>50301</v>
      </c>
      <c r="B23" s="179" t="s">
        <v>635</v>
      </c>
      <c r="C23" s="77">
        <v>7400</v>
      </c>
    </row>
    <row r="24" customHeight="1" spans="1:3">
      <c r="A24" s="272">
        <v>50302</v>
      </c>
      <c r="B24" s="179" t="s">
        <v>636</v>
      </c>
      <c r="C24" s="77">
        <v>7713</v>
      </c>
    </row>
    <row r="25" customHeight="1" spans="1:3">
      <c r="A25" s="272">
        <v>50303</v>
      </c>
      <c r="B25" s="179" t="s">
        <v>637</v>
      </c>
      <c r="C25" s="77">
        <v>0</v>
      </c>
    </row>
    <row r="26" customHeight="1" spans="1:3">
      <c r="A26" s="272">
        <v>50305</v>
      </c>
      <c r="B26" s="179" t="s">
        <v>638</v>
      </c>
      <c r="C26" s="77">
        <v>0</v>
      </c>
    </row>
    <row r="27" customHeight="1" spans="1:3">
      <c r="A27" s="272">
        <v>50306</v>
      </c>
      <c r="B27" s="179" t="s">
        <v>639</v>
      </c>
      <c r="C27" s="77">
        <v>281</v>
      </c>
    </row>
    <row r="28" customHeight="1" spans="1:3">
      <c r="A28" s="272">
        <v>50307</v>
      </c>
      <c r="B28" s="179" t="s">
        <v>640</v>
      </c>
      <c r="C28" s="77">
        <v>27</v>
      </c>
    </row>
    <row r="29" customHeight="1" spans="1:3">
      <c r="A29" s="272">
        <v>50399</v>
      </c>
      <c r="B29" s="179" t="s">
        <v>641</v>
      </c>
      <c r="C29" s="77">
        <v>40846</v>
      </c>
    </row>
    <row r="30" customHeight="1" spans="1:3">
      <c r="A30" s="271">
        <v>504</v>
      </c>
      <c r="B30" s="177" t="s">
        <v>642</v>
      </c>
      <c r="C30" s="76">
        <f>SUM(C31:C36)</f>
        <v>26255</v>
      </c>
    </row>
    <row r="31" customHeight="1" spans="1:3">
      <c r="A31" s="272">
        <v>50401</v>
      </c>
      <c r="B31" s="181" t="s">
        <v>635</v>
      </c>
      <c r="C31" s="77">
        <v>0</v>
      </c>
    </row>
    <row r="32" customHeight="1" spans="1:3">
      <c r="A32" s="272">
        <v>50402</v>
      </c>
      <c r="B32" s="179" t="s">
        <v>636</v>
      </c>
      <c r="C32" s="77">
        <v>6577</v>
      </c>
    </row>
    <row r="33" customHeight="1" spans="1:3">
      <c r="A33" s="272">
        <v>50403</v>
      </c>
      <c r="B33" s="179" t="s">
        <v>637</v>
      </c>
      <c r="C33" s="77">
        <v>0</v>
      </c>
    </row>
    <row r="34" customHeight="1" spans="1:3">
      <c r="A34" s="272">
        <v>50404</v>
      </c>
      <c r="B34" s="179" t="s">
        <v>639</v>
      </c>
      <c r="C34" s="77">
        <v>0</v>
      </c>
    </row>
    <row r="35" customHeight="1" spans="1:3">
      <c r="A35" s="272">
        <v>50405</v>
      </c>
      <c r="B35" s="179" t="s">
        <v>640</v>
      </c>
      <c r="C35" s="77">
        <v>0</v>
      </c>
    </row>
    <row r="36" customHeight="1" spans="1:3">
      <c r="A36" s="272">
        <v>50499</v>
      </c>
      <c r="B36" s="179" t="s">
        <v>641</v>
      </c>
      <c r="C36" s="77">
        <v>19678</v>
      </c>
    </row>
    <row r="37" customHeight="1" spans="1:3">
      <c r="A37" s="271">
        <v>505</v>
      </c>
      <c r="B37" s="177" t="s">
        <v>643</v>
      </c>
      <c r="C37" s="76">
        <f>SUM(C38:C40)</f>
        <v>27978</v>
      </c>
    </row>
    <row r="38" customHeight="1" spans="1:3">
      <c r="A38" s="272">
        <v>50501</v>
      </c>
      <c r="B38" s="179" t="s">
        <v>644</v>
      </c>
      <c r="C38" s="77">
        <v>3190</v>
      </c>
    </row>
    <row r="39" customHeight="1" spans="1:3">
      <c r="A39" s="272">
        <v>50502</v>
      </c>
      <c r="B39" s="179" t="s">
        <v>645</v>
      </c>
      <c r="C39" s="77">
        <v>19529</v>
      </c>
    </row>
    <row r="40" customHeight="1" spans="1:3">
      <c r="A40" s="272">
        <v>50599</v>
      </c>
      <c r="B40" s="179" t="s">
        <v>646</v>
      </c>
      <c r="C40" s="77">
        <v>5259</v>
      </c>
    </row>
    <row r="41" customHeight="1" spans="1:3">
      <c r="A41" s="271">
        <v>506</v>
      </c>
      <c r="B41" s="177" t="s">
        <v>647</v>
      </c>
      <c r="C41" s="76">
        <f>SUM(C42:C43)</f>
        <v>5638</v>
      </c>
    </row>
    <row r="42" customHeight="1" spans="1:3">
      <c r="A42" s="272">
        <v>50601</v>
      </c>
      <c r="B42" s="179" t="s">
        <v>648</v>
      </c>
      <c r="C42" s="77">
        <v>3682</v>
      </c>
    </row>
    <row r="43" customHeight="1" spans="1:3">
      <c r="A43" s="272">
        <v>50602</v>
      </c>
      <c r="B43" s="179" t="s">
        <v>649</v>
      </c>
      <c r="C43" s="77">
        <v>1956</v>
      </c>
    </row>
    <row r="44" customHeight="1" spans="1:3">
      <c r="A44" s="271">
        <v>507</v>
      </c>
      <c r="B44" s="177" t="s">
        <v>650</v>
      </c>
      <c r="C44" s="76">
        <f>SUM(C45:C47)</f>
        <v>15023</v>
      </c>
    </row>
    <row r="45" customHeight="1" spans="1:3">
      <c r="A45" s="272">
        <v>50701</v>
      </c>
      <c r="B45" s="179" t="s">
        <v>651</v>
      </c>
      <c r="C45" s="77">
        <v>60</v>
      </c>
    </row>
    <row r="46" customHeight="1" spans="1:3">
      <c r="A46" s="272">
        <v>50702</v>
      </c>
      <c r="B46" s="181" t="s">
        <v>652</v>
      </c>
      <c r="C46" s="77">
        <v>385</v>
      </c>
    </row>
    <row r="47" customHeight="1" spans="1:3">
      <c r="A47" s="272">
        <v>50799</v>
      </c>
      <c r="B47" s="179" t="s">
        <v>653</v>
      </c>
      <c r="C47" s="77">
        <v>14578</v>
      </c>
    </row>
    <row r="48" customHeight="1" spans="1:3">
      <c r="A48" s="271">
        <v>508</v>
      </c>
      <c r="B48" s="177" t="s">
        <v>654</v>
      </c>
      <c r="C48" s="76">
        <f>SUM(C49:C50)</f>
        <v>2450</v>
      </c>
    </row>
    <row r="49" customHeight="1" spans="1:3">
      <c r="A49" s="272">
        <v>50801</v>
      </c>
      <c r="B49" s="179" t="s">
        <v>655</v>
      </c>
      <c r="C49" s="77">
        <v>2361</v>
      </c>
    </row>
    <row r="50" customHeight="1" spans="1:3">
      <c r="A50" s="272">
        <v>50802</v>
      </c>
      <c r="B50" s="179" t="s">
        <v>656</v>
      </c>
      <c r="C50" s="77">
        <v>89</v>
      </c>
    </row>
    <row r="51" customHeight="1" spans="1:3">
      <c r="A51" s="271">
        <v>509</v>
      </c>
      <c r="B51" s="177" t="s">
        <v>657</v>
      </c>
      <c r="C51" s="76">
        <f>SUM(C52:C56)</f>
        <v>91895</v>
      </c>
    </row>
    <row r="52" customHeight="1" spans="1:3">
      <c r="A52" s="272">
        <v>50901</v>
      </c>
      <c r="B52" s="179" t="s">
        <v>658</v>
      </c>
      <c r="C52" s="77">
        <v>2661</v>
      </c>
    </row>
    <row r="53" customHeight="1" spans="1:3">
      <c r="A53" s="272">
        <v>50902</v>
      </c>
      <c r="B53" s="179" t="s">
        <v>659</v>
      </c>
      <c r="C53" s="77">
        <v>279</v>
      </c>
    </row>
    <row r="54" customHeight="1" spans="1:3">
      <c r="A54" s="272">
        <v>50903</v>
      </c>
      <c r="B54" s="179" t="s">
        <v>660</v>
      </c>
      <c r="C54" s="77">
        <v>16455</v>
      </c>
    </row>
    <row r="55" customHeight="1" spans="1:3">
      <c r="A55" s="272">
        <v>50905</v>
      </c>
      <c r="B55" s="179" t="s">
        <v>661</v>
      </c>
      <c r="C55" s="77">
        <v>47771</v>
      </c>
    </row>
    <row r="56" customHeight="1" spans="1:3">
      <c r="A56" s="272">
        <v>50999</v>
      </c>
      <c r="B56" s="179" t="s">
        <v>662</v>
      </c>
      <c r="C56" s="77">
        <v>24729</v>
      </c>
    </row>
    <row r="57" customHeight="1" spans="1:3">
      <c r="A57" s="271">
        <v>510</v>
      </c>
      <c r="B57" s="177" t="s">
        <v>663</v>
      </c>
      <c r="C57" s="76">
        <f t="shared" ref="C57:C61" si="0">SUM(C58)</f>
        <v>75855</v>
      </c>
    </row>
    <row r="58" customHeight="1" spans="1:3">
      <c r="A58" s="272">
        <v>51002</v>
      </c>
      <c r="B58" s="179" t="s">
        <v>664</v>
      </c>
      <c r="C58" s="77">
        <v>75855</v>
      </c>
    </row>
    <row r="59" customHeight="1" spans="1:3">
      <c r="A59" s="271">
        <v>511</v>
      </c>
      <c r="B59" s="177" t="s">
        <v>665</v>
      </c>
      <c r="C59" s="76">
        <f t="shared" si="0"/>
        <v>7938</v>
      </c>
    </row>
    <row r="60" customHeight="1" spans="1:3">
      <c r="A60" s="272">
        <v>51101</v>
      </c>
      <c r="B60" s="179" t="s">
        <v>666</v>
      </c>
      <c r="C60" s="77">
        <v>7938</v>
      </c>
    </row>
    <row r="61" customHeight="1" spans="1:3">
      <c r="A61" s="271">
        <v>599</v>
      </c>
      <c r="B61" s="177" t="s">
        <v>667</v>
      </c>
      <c r="C61" s="76">
        <f t="shared" si="0"/>
        <v>16815</v>
      </c>
    </row>
    <row r="62" customHeight="1" spans="1:3">
      <c r="A62" s="273">
        <v>59999</v>
      </c>
      <c r="B62" s="274" t="s">
        <v>668</v>
      </c>
      <c r="C62" s="275">
        <v>16815</v>
      </c>
    </row>
  </sheetData>
  <mergeCells count="3">
    <mergeCell ref="A1:C1"/>
    <mergeCell ref="B2:C2"/>
    <mergeCell ref="B3:C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60"/>
  <sheetViews>
    <sheetView topLeftCell="A50" workbookViewId="0">
      <selection activeCell="A2" sqref="A2"/>
    </sheetView>
  </sheetViews>
  <sheetFormatPr defaultColWidth="9.33333333333333" defaultRowHeight="24.95" customHeight="1" outlineLevelCol="2"/>
  <cols>
    <col min="1" max="1" width="11.5" customWidth="1"/>
    <col min="2" max="2" width="76.1666666666667" style="42" customWidth="1"/>
    <col min="3" max="3" width="46.6666666666667" style="43" customWidth="1"/>
  </cols>
  <sheetData>
    <row r="1" ht="54" customHeight="1" spans="1:3">
      <c r="A1" s="258" t="s">
        <v>36</v>
      </c>
      <c r="B1" s="258"/>
      <c r="C1" s="258"/>
    </row>
    <row r="2" ht="15" customHeight="1" spans="2:3">
      <c r="B2" s="5" t="s">
        <v>37</v>
      </c>
      <c r="C2" s="44"/>
    </row>
    <row r="3" ht="15" customHeight="1" spans="2:3">
      <c r="B3" s="259" t="s">
        <v>101</v>
      </c>
      <c r="C3" s="172"/>
    </row>
    <row r="4" s="23" customFormat="1" customHeight="1" spans="1:3">
      <c r="A4" s="46" t="s">
        <v>206</v>
      </c>
      <c r="B4" s="46" t="s">
        <v>121</v>
      </c>
      <c r="C4" s="47" t="s">
        <v>103</v>
      </c>
    </row>
    <row r="5" customHeight="1" spans="1:3">
      <c r="A5" s="260"/>
      <c r="B5" s="80" t="s">
        <v>617</v>
      </c>
      <c r="C5" s="83">
        <f>C6+C11+C22+C30+C36+C40+C43+C46+C49+C55+C57+C59</f>
        <v>253994</v>
      </c>
    </row>
    <row r="6" customHeight="1" spans="1:3">
      <c r="A6" s="261">
        <v>501</v>
      </c>
      <c r="B6" s="262" t="s">
        <v>618</v>
      </c>
      <c r="C6" s="76">
        <f>SUM(C7:C10)</f>
        <v>83471</v>
      </c>
    </row>
    <row r="7" customHeight="1" spans="1:3">
      <c r="A7" s="263">
        <v>50101</v>
      </c>
      <c r="B7" s="163" t="s">
        <v>619</v>
      </c>
      <c r="C7" s="77">
        <v>50819</v>
      </c>
    </row>
    <row r="8" customHeight="1" spans="1:3">
      <c r="A8" s="263">
        <v>50102</v>
      </c>
      <c r="B8" s="163" t="s">
        <v>620</v>
      </c>
      <c r="C8" s="77">
        <v>21551</v>
      </c>
    </row>
    <row r="9" customHeight="1" spans="1:3">
      <c r="A9" s="263">
        <v>50103</v>
      </c>
      <c r="B9" s="163" t="s">
        <v>621</v>
      </c>
      <c r="C9" s="77">
        <v>7301</v>
      </c>
    </row>
    <row r="10" customHeight="1" spans="1:3">
      <c r="A10" s="263">
        <v>50199</v>
      </c>
      <c r="B10" s="163" t="s">
        <v>622</v>
      </c>
      <c r="C10" s="77">
        <v>3800</v>
      </c>
    </row>
    <row r="11" customHeight="1" spans="1:3">
      <c r="A11" s="261">
        <v>502</v>
      </c>
      <c r="B11" s="262" t="s">
        <v>623</v>
      </c>
      <c r="C11" s="83">
        <f>SUM(C12:C21)</f>
        <v>50650</v>
      </c>
    </row>
    <row r="12" customHeight="1" spans="1:3">
      <c r="A12" s="263">
        <v>50201</v>
      </c>
      <c r="B12" s="163" t="s">
        <v>624</v>
      </c>
      <c r="C12" s="53">
        <v>5246</v>
      </c>
    </row>
    <row r="13" customHeight="1" spans="1:3">
      <c r="A13" s="263">
        <v>50202</v>
      </c>
      <c r="B13" s="163" t="s">
        <v>625</v>
      </c>
      <c r="C13" s="57">
        <v>586</v>
      </c>
    </row>
    <row r="14" customHeight="1" spans="1:3">
      <c r="A14" s="263">
        <v>50203</v>
      </c>
      <c r="B14" s="163" t="s">
        <v>626</v>
      </c>
      <c r="C14" s="57">
        <v>869</v>
      </c>
    </row>
    <row r="15" customHeight="1" spans="1:3">
      <c r="A15" s="263">
        <v>50204</v>
      </c>
      <c r="B15" s="163" t="s">
        <v>627</v>
      </c>
      <c r="C15" s="53">
        <v>2738</v>
      </c>
    </row>
    <row r="16" customHeight="1" spans="1:3">
      <c r="A16" s="263">
        <v>50205</v>
      </c>
      <c r="B16" s="163" t="s">
        <v>628</v>
      </c>
      <c r="C16" s="57">
        <v>0</v>
      </c>
    </row>
    <row r="17" customHeight="1" spans="1:3">
      <c r="A17" s="263">
        <v>50206</v>
      </c>
      <c r="B17" s="163" t="s">
        <v>629</v>
      </c>
      <c r="C17" s="57">
        <v>385</v>
      </c>
    </row>
    <row r="18" customHeight="1" spans="1:3">
      <c r="A18" s="263">
        <v>50207</v>
      </c>
      <c r="B18" s="163" t="s">
        <v>630</v>
      </c>
      <c r="C18" s="57">
        <v>0</v>
      </c>
    </row>
    <row r="19" customHeight="1" spans="1:3">
      <c r="A19" s="263">
        <v>50208</v>
      </c>
      <c r="B19" s="163" t="s">
        <v>631</v>
      </c>
      <c r="C19" s="57">
        <v>510</v>
      </c>
    </row>
    <row r="20" customHeight="1" spans="1:3">
      <c r="A20" s="263">
        <v>50209</v>
      </c>
      <c r="B20" s="163" t="s">
        <v>632</v>
      </c>
      <c r="C20" s="53">
        <v>658</v>
      </c>
    </row>
    <row r="21" customHeight="1" spans="1:3">
      <c r="A21" s="263">
        <v>50299</v>
      </c>
      <c r="B21" s="163" t="s">
        <v>633</v>
      </c>
      <c r="C21" s="53">
        <v>39658</v>
      </c>
    </row>
    <row r="22" customHeight="1" spans="1:3">
      <c r="A22" s="261">
        <v>503</v>
      </c>
      <c r="B22" s="262" t="s">
        <v>634</v>
      </c>
      <c r="C22" s="125">
        <f>SUM(C23:C29)</f>
        <v>0</v>
      </c>
    </row>
    <row r="23" customHeight="1" spans="1:3">
      <c r="A23" s="263">
        <v>50301</v>
      </c>
      <c r="B23" s="163" t="s">
        <v>635</v>
      </c>
      <c r="C23" s="57">
        <v>0</v>
      </c>
    </row>
    <row r="24" customHeight="1" spans="1:3">
      <c r="A24" s="263">
        <v>50302</v>
      </c>
      <c r="B24" s="163" t="s">
        <v>636</v>
      </c>
      <c r="C24" s="57">
        <v>0</v>
      </c>
    </row>
    <row r="25" customHeight="1" spans="1:3">
      <c r="A25" s="263">
        <v>50303</v>
      </c>
      <c r="B25" s="163" t="s">
        <v>637</v>
      </c>
      <c r="C25" s="57">
        <v>0</v>
      </c>
    </row>
    <row r="26" customHeight="1" spans="1:3">
      <c r="A26" s="263">
        <v>50305</v>
      </c>
      <c r="B26" s="163" t="s">
        <v>638</v>
      </c>
      <c r="C26" s="57">
        <v>0</v>
      </c>
    </row>
    <row r="27" customHeight="1" spans="1:3">
      <c r="A27" s="263">
        <v>50306</v>
      </c>
      <c r="B27" s="163" t="s">
        <v>639</v>
      </c>
      <c r="C27" s="57">
        <v>0</v>
      </c>
    </row>
    <row r="28" customHeight="1" spans="1:3">
      <c r="A28" s="263">
        <v>50307</v>
      </c>
      <c r="B28" s="163" t="s">
        <v>640</v>
      </c>
      <c r="C28" s="57">
        <v>0</v>
      </c>
    </row>
    <row r="29" customHeight="1" spans="1:3">
      <c r="A29" s="263">
        <v>50399</v>
      </c>
      <c r="B29" s="163" t="s">
        <v>641</v>
      </c>
      <c r="C29" s="57">
        <v>0</v>
      </c>
    </row>
    <row r="30" customHeight="1" spans="1:3">
      <c r="A30" s="261">
        <v>504</v>
      </c>
      <c r="B30" s="262" t="s">
        <v>642</v>
      </c>
      <c r="C30" s="125">
        <f>SUM(C31:C35)</f>
        <v>0</v>
      </c>
    </row>
    <row r="31" customHeight="1" spans="1:3">
      <c r="A31" s="263">
        <v>50402</v>
      </c>
      <c r="B31" s="163" t="s">
        <v>636</v>
      </c>
      <c r="C31" s="57">
        <v>0</v>
      </c>
    </row>
    <row r="32" customHeight="1" spans="1:3">
      <c r="A32" s="263">
        <v>50403</v>
      </c>
      <c r="B32" s="163" t="s">
        <v>637</v>
      </c>
      <c r="C32" s="57">
        <v>0</v>
      </c>
    </row>
    <row r="33" customHeight="1" spans="1:3">
      <c r="A33" s="263">
        <v>50404</v>
      </c>
      <c r="B33" s="163" t="s">
        <v>639</v>
      </c>
      <c r="C33" s="57">
        <v>0</v>
      </c>
    </row>
    <row r="34" customHeight="1" spans="1:3">
      <c r="A34" s="263">
        <v>50405</v>
      </c>
      <c r="B34" s="163" t="s">
        <v>640</v>
      </c>
      <c r="C34" s="57">
        <v>0</v>
      </c>
    </row>
    <row r="35" customHeight="1" spans="1:3">
      <c r="A35" s="263">
        <v>50499</v>
      </c>
      <c r="B35" s="163" t="s">
        <v>641</v>
      </c>
      <c r="C35" s="57">
        <v>0</v>
      </c>
    </row>
    <row r="36" customHeight="1" spans="1:3">
      <c r="A36" s="261">
        <v>505</v>
      </c>
      <c r="B36" s="262" t="s">
        <v>643</v>
      </c>
      <c r="C36" s="83">
        <f>SUM(C37:C39)</f>
        <v>27978</v>
      </c>
    </row>
    <row r="37" customHeight="1" spans="1:3">
      <c r="A37" s="263">
        <v>50501</v>
      </c>
      <c r="B37" s="163" t="s">
        <v>644</v>
      </c>
      <c r="C37" s="53">
        <v>3190</v>
      </c>
    </row>
    <row r="38" customHeight="1" spans="1:3">
      <c r="A38" s="263">
        <v>50502</v>
      </c>
      <c r="B38" s="163" t="s">
        <v>645</v>
      </c>
      <c r="C38" s="53">
        <v>19529</v>
      </c>
    </row>
    <row r="39" customHeight="1" spans="1:3">
      <c r="A39" s="263">
        <v>50599</v>
      </c>
      <c r="B39" s="163" t="s">
        <v>646</v>
      </c>
      <c r="C39" s="53">
        <v>5259</v>
      </c>
    </row>
    <row r="40" customHeight="1" spans="1:3">
      <c r="A40" s="261">
        <v>506</v>
      </c>
      <c r="B40" s="262" t="s">
        <v>647</v>
      </c>
      <c r="C40" s="125">
        <f>SUM(C41:C42)</f>
        <v>0</v>
      </c>
    </row>
    <row r="41" customHeight="1" spans="1:3">
      <c r="A41" s="263">
        <v>50601</v>
      </c>
      <c r="B41" s="163" t="s">
        <v>648</v>
      </c>
      <c r="C41" s="57">
        <v>0</v>
      </c>
    </row>
    <row r="42" customHeight="1" spans="1:3">
      <c r="A42" s="263">
        <v>50602</v>
      </c>
      <c r="B42" s="163" t="s">
        <v>649</v>
      </c>
      <c r="C42" s="57">
        <v>0</v>
      </c>
    </row>
    <row r="43" customHeight="1" spans="1:3">
      <c r="A43" s="261">
        <v>507</v>
      </c>
      <c r="B43" s="262" t="s">
        <v>650</v>
      </c>
      <c r="C43" s="125">
        <f>SUM(C44:C45)</f>
        <v>0</v>
      </c>
    </row>
    <row r="44" customHeight="1" spans="1:3">
      <c r="A44" s="263">
        <v>50701</v>
      </c>
      <c r="B44" s="163" t="s">
        <v>651</v>
      </c>
      <c r="C44" s="57">
        <v>0</v>
      </c>
    </row>
    <row r="45" customHeight="1" spans="1:3">
      <c r="A45" s="263">
        <v>50799</v>
      </c>
      <c r="B45" s="163" t="s">
        <v>653</v>
      </c>
      <c r="C45" s="57">
        <v>0</v>
      </c>
    </row>
    <row r="46" customHeight="1" spans="1:3">
      <c r="A46" s="261">
        <v>508</v>
      </c>
      <c r="B46" s="262" t="s">
        <v>654</v>
      </c>
      <c r="C46" s="125">
        <f>SUM(C47:C48)</f>
        <v>0</v>
      </c>
    </row>
    <row r="47" customHeight="1" spans="1:3">
      <c r="A47" s="263">
        <v>50801</v>
      </c>
      <c r="B47" s="163" t="s">
        <v>655</v>
      </c>
      <c r="C47" s="57">
        <v>0</v>
      </c>
    </row>
    <row r="48" customHeight="1" spans="1:3">
      <c r="A48" s="263">
        <v>50802</v>
      </c>
      <c r="B48" s="163" t="s">
        <v>656</v>
      </c>
      <c r="C48" s="57">
        <v>0</v>
      </c>
    </row>
    <row r="49" customHeight="1" spans="1:3">
      <c r="A49" s="261">
        <v>509</v>
      </c>
      <c r="B49" s="262" t="s">
        <v>657</v>
      </c>
      <c r="C49" s="83">
        <f>SUM(C50:C54)</f>
        <v>91895</v>
      </c>
    </row>
    <row r="50" customHeight="1" spans="1:3">
      <c r="A50" s="263">
        <v>50901</v>
      </c>
      <c r="B50" s="163" t="s">
        <v>658</v>
      </c>
      <c r="C50" s="53">
        <v>2661</v>
      </c>
    </row>
    <row r="51" customHeight="1" spans="1:3">
      <c r="A51" s="263">
        <v>50902</v>
      </c>
      <c r="B51" s="163" t="s">
        <v>659</v>
      </c>
      <c r="C51" s="53">
        <v>279</v>
      </c>
    </row>
    <row r="52" customHeight="1" spans="1:3">
      <c r="A52" s="263">
        <v>50903</v>
      </c>
      <c r="B52" s="163" t="s">
        <v>660</v>
      </c>
      <c r="C52" s="53">
        <v>16455</v>
      </c>
    </row>
    <row r="53" customHeight="1" spans="1:3">
      <c r="A53" s="263">
        <v>50905</v>
      </c>
      <c r="B53" s="163" t="s">
        <v>661</v>
      </c>
      <c r="C53" s="53">
        <v>47771</v>
      </c>
    </row>
    <row r="54" customHeight="1" spans="1:3">
      <c r="A54" s="263">
        <v>50999</v>
      </c>
      <c r="B54" s="163" t="s">
        <v>662</v>
      </c>
      <c r="C54" s="53">
        <v>24729</v>
      </c>
    </row>
    <row r="55" customHeight="1" spans="1:3">
      <c r="A55" s="261">
        <v>510</v>
      </c>
      <c r="B55" s="262" t="s">
        <v>663</v>
      </c>
      <c r="C55" s="125">
        <f t="shared" ref="C55:C59" si="0">SUM(C56)</f>
        <v>0</v>
      </c>
    </row>
    <row r="56" customHeight="1" spans="1:3">
      <c r="A56" s="263">
        <v>51002</v>
      </c>
      <c r="B56" s="163" t="s">
        <v>664</v>
      </c>
      <c r="C56" s="57">
        <v>0</v>
      </c>
    </row>
    <row r="57" customHeight="1" spans="1:3">
      <c r="A57" s="261">
        <v>511</v>
      </c>
      <c r="B57" s="262" t="s">
        <v>665</v>
      </c>
      <c r="C57" s="125">
        <f t="shared" si="0"/>
        <v>0</v>
      </c>
    </row>
    <row r="58" customHeight="1" spans="1:3">
      <c r="A58" s="263">
        <v>51101</v>
      </c>
      <c r="B58" s="163" t="s">
        <v>666</v>
      </c>
      <c r="C58" s="57">
        <v>0</v>
      </c>
    </row>
    <row r="59" customHeight="1" spans="1:3">
      <c r="A59" s="261">
        <v>599</v>
      </c>
      <c r="B59" s="262" t="s">
        <v>667</v>
      </c>
      <c r="C59" s="83">
        <f t="shared" si="0"/>
        <v>0</v>
      </c>
    </row>
    <row r="60" customHeight="1" spans="1:3">
      <c r="A60" s="139">
        <v>59999</v>
      </c>
      <c r="B60" s="264" t="s">
        <v>668</v>
      </c>
      <c r="C60" s="184">
        <v>0</v>
      </c>
    </row>
  </sheetData>
  <mergeCells count="3">
    <mergeCell ref="A1:C1"/>
    <mergeCell ref="B2:C2"/>
    <mergeCell ref="B3:C3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workbookViewId="0">
      <selection activeCell="D75" sqref="D75"/>
    </sheetView>
  </sheetViews>
  <sheetFormatPr defaultColWidth="9.33333333333333" defaultRowHeight="24" customHeight="1" outlineLevelCol="3"/>
  <cols>
    <col min="1" max="1" width="62.6666666666667" style="42" customWidth="1"/>
    <col min="2" max="2" width="24.8333333333333" style="249" customWidth="1"/>
    <col min="3" max="3" width="24.8333333333333" style="43" customWidth="1"/>
    <col min="4" max="4" width="30.3333333333333" style="250" customWidth="1"/>
  </cols>
  <sheetData>
    <row r="1" ht="33" customHeight="1" spans="1:4">
      <c r="A1" s="62" t="s">
        <v>38</v>
      </c>
      <c r="B1" s="229"/>
      <c r="C1" s="62"/>
      <c r="D1" s="251"/>
    </row>
    <row r="2" ht="12.95" customHeight="1" spans="1:4">
      <c r="A2" s="122" t="s">
        <v>39</v>
      </c>
      <c r="B2" s="252"/>
      <c r="C2" s="123"/>
      <c r="D2" s="253"/>
    </row>
    <row r="3" ht="15.95" customHeight="1" spans="1:4">
      <c r="A3" s="122" t="s">
        <v>101</v>
      </c>
      <c r="B3" s="252"/>
      <c r="C3" s="123"/>
      <c r="D3" s="253"/>
    </row>
    <row r="4" s="23" customFormat="1" customHeight="1" spans="1:4">
      <c r="A4" s="45" t="s">
        <v>121</v>
      </c>
      <c r="B4" s="230" t="s">
        <v>199</v>
      </c>
      <c r="C4" s="46" t="s">
        <v>200</v>
      </c>
      <c r="D4" s="220" t="s">
        <v>673</v>
      </c>
    </row>
    <row r="5" customHeight="1" spans="1:4">
      <c r="A5" s="67" t="s">
        <v>674</v>
      </c>
      <c r="B5" s="232">
        <f>SUM(B6:B11)</f>
        <v>5810</v>
      </c>
      <c r="C5" s="232">
        <f>SUM(C6:C11)</f>
        <v>5810</v>
      </c>
      <c r="D5" s="221">
        <f>(B5-C5)/C5</f>
        <v>0</v>
      </c>
    </row>
    <row r="6" customHeight="1" spans="1:4">
      <c r="A6" s="69" t="s">
        <v>675</v>
      </c>
      <c r="B6" s="222">
        <v>780</v>
      </c>
      <c r="C6" s="222">
        <v>780</v>
      </c>
      <c r="D6" s="223">
        <f t="shared" ref="D6:D16" si="0">(B6-C6)/C6</f>
        <v>0</v>
      </c>
    </row>
    <row r="7" customHeight="1" spans="1:4">
      <c r="A7" s="69" t="s">
        <v>676</v>
      </c>
      <c r="B7" s="222">
        <v>846</v>
      </c>
      <c r="C7" s="222">
        <v>846</v>
      </c>
      <c r="D7" s="223">
        <f t="shared" si="0"/>
        <v>0</v>
      </c>
    </row>
    <row r="8" customHeight="1" spans="1:4">
      <c r="A8" s="69" t="s">
        <v>677</v>
      </c>
      <c r="B8" s="222">
        <v>2046</v>
      </c>
      <c r="C8" s="222">
        <v>2046</v>
      </c>
      <c r="D8" s="223">
        <f t="shared" si="0"/>
        <v>0</v>
      </c>
    </row>
    <row r="9" customHeight="1" spans="1:4">
      <c r="A9" s="69" t="s">
        <v>678</v>
      </c>
      <c r="B9" s="222">
        <v>12</v>
      </c>
      <c r="C9" s="222">
        <v>12</v>
      </c>
      <c r="D9" s="223">
        <f t="shared" si="0"/>
        <v>0</v>
      </c>
    </row>
    <row r="10" customHeight="1" spans="1:4">
      <c r="A10" s="69" t="s">
        <v>679</v>
      </c>
      <c r="B10" s="222">
        <v>1208</v>
      </c>
      <c r="C10" s="222">
        <v>1208</v>
      </c>
      <c r="D10" s="223">
        <f t="shared" si="0"/>
        <v>0</v>
      </c>
    </row>
    <row r="11" customHeight="1" spans="1:4">
      <c r="A11" s="69" t="s">
        <v>680</v>
      </c>
      <c r="B11" s="222">
        <v>918</v>
      </c>
      <c r="C11" s="222">
        <v>918</v>
      </c>
      <c r="D11" s="223">
        <f t="shared" si="0"/>
        <v>0</v>
      </c>
    </row>
    <row r="12" customHeight="1" spans="1:4">
      <c r="A12" s="67" t="s">
        <v>681</v>
      </c>
      <c r="B12" s="232">
        <f>SUM(B13:B47)</f>
        <v>264420</v>
      </c>
      <c r="C12" s="232">
        <f>SUM(C13:C47)</f>
        <v>294552</v>
      </c>
      <c r="D12" s="221">
        <f t="shared" si="0"/>
        <v>-0.102297726717184</v>
      </c>
    </row>
    <row r="13" customHeight="1" spans="1:4">
      <c r="A13" s="69" t="s">
        <v>682</v>
      </c>
      <c r="B13" s="222">
        <v>0</v>
      </c>
      <c r="C13" s="52">
        <v>0</v>
      </c>
      <c r="D13" s="223"/>
    </row>
    <row r="14" customHeight="1" spans="1:4">
      <c r="A14" s="69" t="s">
        <v>683</v>
      </c>
      <c r="B14" s="222">
        <v>69797</v>
      </c>
      <c r="C14" s="222">
        <v>65215</v>
      </c>
      <c r="D14" s="223">
        <f t="shared" si="0"/>
        <v>0.0702599095300161</v>
      </c>
    </row>
    <row r="15" customHeight="1" spans="1:4">
      <c r="A15" s="69" t="s">
        <v>684</v>
      </c>
      <c r="B15" s="222">
        <v>25995</v>
      </c>
      <c r="C15" s="222">
        <v>47531</v>
      </c>
      <c r="D15" s="223">
        <f t="shared" si="0"/>
        <v>-0.453093770381435</v>
      </c>
    </row>
    <row r="16" customHeight="1" spans="1:4">
      <c r="A16" s="69" t="s">
        <v>685</v>
      </c>
      <c r="B16" s="222">
        <v>3292</v>
      </c>
      <c r="C16" s="222">
        <v>4428</v>
      </c>
      <c r="D16" s="223">
        <f t="shared" si="0"/>
        <v>-0.256549232158988</v>
      </c>
    </row>
    <row r="17" customHeight="1" spans="1:4">
      <c r="A17" s="69" t="s">
        <v>686</v>
      </c>
      <c r="B17" s="222">
        <v>0</v>
      </c>
      <c r="C17" s="222">
        <v>0</v>
      </c>
      <c r="D17" s="223"/>
    </row>
    <row r="18" customHeight="1" spans="1:4">
      <c r="A18" s="69" t="s">
        <v>687</v>
      </c>
      <c r="B18" s="222">
        <v>89</v>
      </c>
      <c r="C18" s="222">
        <v>89</v>
      </c>
      <c r="D18" s="223">
        <f>(B18-C18)/C18</f>
        <v>0</v>
      </c>
    </row>
    <row r="19" customHeight="1" spans="1:4">
      <c r="A19" s="69" t="s">
        <v>688</v>
      </c>
      <c r="B19" s="222">
        <v>4306</v>
      </c>
      <c r="C19" s="222">
        <v>4250</v>
      </c>
      <c r="D19" s="223">
        <f t="shared" ref="D19:D47" si="1">(B19-C19)/C19</f>
        <v>0.0131764705882353</v>
      </c>
    </row>
    <row r="20" customHeight="1" spans="1:4">
      <c r="A20" s="69" t="s">
        <v>689</v>
      </c>
      <c r="B20" s="222">
        <v>3446</v>
      </c>
      <c r="C20" s="222">
        <v>3360</v>
      </c>
      <c r="D20" s="223">
        <f t="shared" si="1"/>
        <v>0.0255952380952381</v>
      </c>
    </row>
    <row r="21" customHeight="1" spans="1:4">
      <c r="A21" s="69" t="s">
        <v>690</v>
      </c>
      <c r="B21" s="222">
        <v>21713</v>
      </c>
      <c r="C21" s="222">
        <v>21353</v>
      </c>
      <c r="D21" s="223">
        <f t="shared" si="1"/>
        <v>0.0168594576874444</v>
      </c>
    </row>
    <row r="22" customHeight="1" spans="1:4">
      <c r="A22" s="69" t="s">
        <v>691</v>
      </c>
      <c r="B22" s="222">
        <v>1772</v>
      </c>
      <c r="C22" s="222">
        <v>1509</v>
      </c>
      <c r="D22" s="223">
        <f t="shared" si="1"/>
        <v>0.17428760768721</v>
      </c>
    </row>
    <row r="23" customHeight="1" spans="1:4">
      <c r="A23" s="69" t="s">
        <v>692</v>
      </c>
      <c r="B23" s="52">
        <v>0</v>
      </c>
      <c r="C23" s="52">
        <v>0</v>
      </c>
      <c r="D23" s="223"/>
    </row>
    <row r="24" customHeight="1" spans="1:4">
      <c r="A24" s="69" t="s">
        <v>693</v>
      </c>
      <c r="B24" s="52">
        <v>0</v>
      </c>
      <c r="C24" s="52">
        <v>0</v>
      </c>
      <c r="D24" s="223"/>
    </row>
    <row r="25" customHeight="1" spans="1:4">
      <c r="A25" s="69" t="s">
        <v>694</v>
      </c>
      <c r="B25" s="222">
        <v>4072</v>
      </c>
      <c r="C25" s="222">
        <v>4522</v>
      </c>
      <c r="D25" s="223">
        <f t="shared" si="1"/>
        <v>-0.0995134896063689</v>
      </c>
    </row>
    <row r="26" customHeight="1" spans="1:4">
      <c r="A26" s="69" t="s">
        <v>695</v>
      </c>
      <c r="B26" s="52">
        <v>0</v>
      </c>
      <c r="C26" s="52">
        <v>0</v>
      </c>
      <c r="D26" s="223"/>
    </row>
    <row r="27" customHeight="1" spans="1:4">
      <c r="A27" s="69" t="s">
        <v>696</v>
      </c>
      <c r="B27" s="52">
        <v>0</v>
      </c>
      <c r="C27" s="52">
        <v>0</v>
      </c>
      <c r="D27" s="223"/>
    </row>
    <row r="28" customHeight="1" spans="1:4">
      <c r="A28" s="69" t="s">
        <v>697</v>
      </c>
      <c r="B28" s="52">
        <v>0</v>
      </c>
      <c r="C28" s="52">
        <v>0</v>
      </c>
      <c r="D28" s="223"/>
    </row>
    <row r="29" customHeight="1" spans="1:4">
      <c r="A29" s="69" t="s">
        <v>698</v>
      </c>
      <c r="B29" s="222">
        <v>969</v>
      </c>
      <c r="C29" s="222">
        <v>902</v>
      </c>
      <c r="D29" s="223">
        <f t="shared" si="1"/>
        <v>0.0742793791574279</v>
      </c>
    </row>
    <row r="30" customHeight="1" spans="1:4">
      <c r="A30" s="69" t="s">
        <v>699</v>
      </c>
      <c r="B30" s="222">
        <v>14120</v>
      </c>
      <c r="C30" s="222">
        <v>13302</v>
      </c>
      <c r="D30" s="223">
        <f t="shared" si="1"/>
        <v>0.0614945121034431</v>
      </c>
    </row>
    <row r="31" customHeight="1" spans="1:4">
      <c r="A31" s="69" t="s">
        <v>700</v>
      </c>
      <c r="B31" s="52">
        <v>0</v>
      </c>
      <c r="C31" s="222">
        <v>0</v>
      </c>
      <c r="D31" s="223"/>
    </row>
    <row r="32" customHeight="1" spans="1:4">
      <c r="A32" s="69" t="s">
        <v>701</v>
      </c>
      <c r="B32" s="222">
        <v>545</v>
      </c>
      <c r="C32" s="222">
        <v>1241</v>
      </c>
      <c r="D32" s="223">
        <f t="shared" si="1"/>
        <v>-0.560838033843674</v>
      </c>
    </row>
    <row r="33" customHeight="1" spans="1:4">
      <c r="A33" s="69" t="s">
        <v>702</v>
      </c>
      <c r="B33" s="222">
        <v>29449</v>
      </c>
      <c r="C33" s="222">
        <v>30594</v>
      </c>
      <c r="D33" s="223">
        <f t="shared" si="1"/>
        <v>-0.0374256390141858</v>
      </c>
    </row>
    <row r="34" customHeight="1" spans="1:4">
      <c r="A34" s="69" t="s">
        <v>703</v>
      </c>
      <c r="B34" s="222">
        <v>39660</v>
      </c>
      <c r="C34" s="222">
        <v>38410</v>
      </c>
      <c r="D34" s="223">
        <f t="shared" si="1"/>
        <v>0.0325436084353033</v>
      </c>
    </row>
    <row r="35" customHeight="1" spans="1:4">
      <c r="A35" s="69" t="s">
        <v>704</v>
      </c>
      <c r="B35" s="222">
        <v>1048</v>
      </c>
      <c r="C35" s="222">
        <v>626</v>
      </c>
      <c r="D35" s="223">
        <f t="shared" si="1"/>
        <v>0.674121405750799</v>
      </c>
    </row>
    <row r="36" customHeight="1" spans="1:4">
      <c r="A36" s="69" t="s">
        <v>705</v>
      </c>
      <c r="B36" s="52">
        <v>0</v>
      </c>
      <c r="C36" s="222">
        <v>0</v>
      </c>
      <c r="D36" s="223"/>
    </row>
    <row r="37" customHeight="1" spans="1:4">
      <c r="A37" s="69" t="s">
        <v>706</v>
      </c>
      <c r="B37" s="222">
        <v>32629</v>
      </c>
      <c r="C37" s="222">
        <v>38518</v>
      </c>
      <c r="D37" s="223">
        <f t="shared" si="1"/>
        <v>-0.152889558128667</v>
      </c>
    </row>
    <row r="38" customHeight="1" spans="1:4">
      <c r="A38" s="69" t="s">
        <v>707</v>
      </c>
      <c r="B38" s="222">
        <v>2437</v>
      </c>
      <c r="C38" s="222">
        <v>2792</v>
      </c>
      <c r="D38" s="223">
        <f t="shared" si="1"/>
        <v>-0.12714899713467</v>
      </c>
    </row>
    <row r="39" customHeight="1" spans="1:4">
      <c r="A39" s="69" t="s">
        <v>708</v>
      </c>
      <c r="B39" s="52">
        <v>0</v>
      </c>
      <c r="C39" s="222">
        <v>0</v>
      </c>
      <c r="D39" s="223"/>
    </row>
    <row r="40" customHeight="1" spans="1:4">
      <c r="A40" s="69" t="s">
        <v>709</v>
      </c>
      <c r="B40" s="52">
        <v>0</v>
      </c>
      <c r="C40" s="222">
        <v>0</v>
      </c>
      <c r="D40" s="223"/>
    </row>
    <row r="41" customHeight="1" spans="1:4">
      <c r="A41" s="69" t="s">
        <v>710</v>
      </c>
      <c r="B41" s="52">
        <v>0</v>
      </c>
      <c r="C41" s="222">
        <v>0</v>
      </c>
      <c r="D41" s="223"/>
    </row>
    <row r="42" customHeight="1" spans="1:4">
      <c r="A42" s="69" t="s">
        <v>711</v>
      </c>
      <c r="B42" s="52">
        <v>0</v>
      </c>
      <c r="C42" s="222">
        <v>0</v>
      </c>
      <c r="D42" s="223"/>
    </row>
    <row r="43" customHeight="1" spans="1:4">
      <c r="A43" s="69" t="s">
        <v>712</v>
      </c>
      <c r="B43" s="222">
        <v>4710</v>
      </c>
      <c r="C43" s="222">
        <v>6003</v>
      </c>
      <c r="D43" s="223">
        <f t="shared" si="1"/>
        <v>-0.215392303848076</v>
      </c>
    </row>
    <row r="44" customHeight="1" spans="1:4">
      <c r="A44" s="69" t="s">
        <v>713</v>
      </c>
      <c r="B44" s="222">
        <v>251</v>
      </c>
      <c r="C44" s="222">
        <v>141</v>
      </c>
      <c r="D44" s="223">
        <f t="shared" si="1"/>
        <v>0.780141843971631</v>
      </c>
    </row>
    <row r="45" customHeight="1" spans="1:4">
      <c r="A45" s="254" t="s">
        <v>714</v>
      </c>
      <c r="B45" s="222">
        <v>115</v>
      </c>
      <c r="C45" s="222">
        <v>750</v>
      </c>
      <c r="D45" s="223">
        <f t="shared" si="1"/>
        <v>-0.846666666666667</v>
      </c>
    </row>
    <row r="46" customHeight="1" spans="1:4">
      <c r="A46" s="69" t="s">
        <v>715</v>
      </c>
      <c r="B46" s="52">
        <v>0</v>
      </c>
      <c r="C46" s="222">
        <v>0</v>
      </c>
      <c r="D46" s="223"/>
    </row>
    <row r="47" customHeight="1" spans="1:4">
      <c r="A47" s="69" t="s">
        <v>716</v>
      </c>
      <c r="B47" s="222">
        <v>4005</v>
      </c>
      <c r="C47" s="222">
        <v>9016</v>
      </c>
      <c r="D47" s="223">
        <f t="shared" si="1"/>
        <v>-0.555789707187223</v>
      </c>
    </row>
    <row r="48" customHeight="1" spans="1:4">
      <c r="A48" s="67" t="s">
        <v>717</v>
      </c>
      <c r="B48" s="232">
        <f>SUM(B49:B69)</f>
        <v>67325</v>
      </c>
      <c r="C48" s="79">
        <f>SUM(C49:C69)</f>
        <v>78235</v>
      </c>
      <c r="D48" s="221">
        <f t="shared" ref="D48:D70" si="2">(B48-C48)/C48</f>
        <v>-0.13945165207388</v>
      </c>
    </row>
    <row r="49" customHeight="1" spans="1:4">
      <c r="A49" s="69" t="s">
        <v>718</v>
      </c>
      <c r="B49" s="222">
        <v>3799</v>
      </c>
      <c r="C49" s="222">
        <v>2873</v>
      </c>
      <c r="D49" s="223">
        <f t="shared" si="2"/>
        <v>0.322311172989906</v>
      </c>
    </row>
    <row r="50" customHeight="1" spans="1:4">
      <c r="A50" s="69" t="s">
        <v>719</v>
      </c>
      <c r="B50" s="52">
        <v>0</v>
      </c>
      <c r="C50" s="222">
        <v>0</v>
      </c>
      <c r="D50" s="223"/>
    </row>
    <row r="51" customHeight="1" spans="1:4">
      <c r="A51" s="69" t="s">
        <v>720</v>
      </c>
      <c r="B51" s="222">
        <v>111</v>
      </c>
      <c r="C51" s="222">
        <v>0</v>
      </c>
      <c r="D51" s="223"/>
    </row>
    <row r="52" customHeight="1" spans="1:4">
      <c r="A52" s="69" t="s">
        <v>721</v>
      </c>
      <c r="B52" s="222">
        <v>135</v>
      </c>
      <c r="C52" s="222">
        <v>128</v>
      </c>
      <c r="D52" s="223">
        <f t="shared" si="2"/>
        <v>0.0546875</v>
      </c>
    </row>
    <row r="53" customHeight="1" spans="1:4">
      <c r="A53" s="69" t="s">
        <v>722</v>
      </c>
      <c r="B53" s="222">
        <v>446</v>
      </c>
      <c r="C53" s="222">
        <v>1751</v>
      </c>
      <c r="D53" s="223">
        <f t="shared" si="2"/>
        <v>-0.745288406624786</v>
      </c>
    </row>
    <row r="54" customHeight="1" spans="1:4">
      <c r="A54" s="69" t="s">
        <v>723</v>
      </c>
      <c r="B54" s="222">
        <v>687</v>
      </c>
      <c r="C54" s="222">
        <v>1013</v>
      </c>
      <c r="D54" s="223">
        <f t="shared" si="2"/>
        <v>-0.321816386969398</v>
      </c>
    </row>
    <row r="55" customHeight="1" spans="1:4">
      <c r="A55" s="69" t="s">
        <v>724</v>
      </c>
      <c r="B55" s="222">
        <v>376</v>
      </c>
      <c r="C55" s="222">
        <v>1295</v>
      </c>
      <c r="D55" s="223">
        <f t="shared" si="2"/>
        <v>-0.70965250965251</v>
      </c>
    </row>
    <row r="56" customHeight="1" spans="1:4">
      <c r="A56" s="69" t="s">
        <v>725</v>
      </c>
      <c r="B56" s="222">
        <v>926</v>
      </c>
      <c r="C56" s="222">
        <v>579</v>
      </c>
      <c r="D56" s="223">
        <f t="shared" si="2"/>
        <v>0.599309153713299</v>
      </c>
    </row>
    <row r="57" customHeight="1" spans="1:4">
      <c r="A57" s="69" t="s">
        <v>726</v>
      </c>
      <c r="B57" s="222">
        <v>1125</v>
      </c>
      <c r="C57" s="222">
        <v>2643</v>
      </c>
      <c r="D57" s="223">
        <f t="shared" si="2"/>
        <v>-0.574347332576618</v>
      </c>
    </row>
    <row r="58" customHeight="1" spans="1:4">
      <c r="A58" s="69" t="s">
        <v>727</v>
      </c>
      <c r="B58" s="222">
        <v>10890</v>
      </c>
      <c r="C58" s="222">
        <v>9031</v>
      </c>
      <c r="D58" s="223">
        <f t="shared" si="2"/>
        <v>0.20584652862363</v>
      </c>
    </row>
    <row r="59" customHeight="1" spans="1:4">
      <c r="A59" s="69" t="s">
        <v>728</v>
      </c>
      <c r="B59" s="222">
        <v>1213</v>
      </c>
      <c r="C59" s="222">
        <v>286</v>
      </c>
      <c r="D59" s="223">
        <f t="shared" si="2"/>
        <v>3.24125874125874</v>
      </c>
    </row>
    <row r="60" customHeight="1" spans="1:4">
      <c r="A60" s="69" t="s">
        <v>729</v>
      </c>
      <c r="B60" s="222">
        <v>29609</v>
      </c>
      <c r="C60" s="222">
        <v>41150</v>
      </c>
      <c r="D60" s="223">
        <f t="shared" si="2"/>
        <v>-0.280461725394897</v>
      </c>
    </row>
    <row r="61" customHeight="1" spans="1:4">
      <c r="A61" s="69" t="s">
        <v>730</v>
      </c>
      <c r="B61" s="222">
        <v>10855</v>
      </c>
      <c r="C61" s="222">
        <v>4380</v>
      </c>
      <c r="D61" s="223">
        <f t="shared" si="2"/>
        <v>1.47831050228311</v>
      </c>
    </row>
    <row r="62" customHeight="1" spans="1:4">
      <c r="A62" s="69" t="s">
        <v>731</v>
      </c>
      <c r="B62" s="222">
        <v>1152</v>
      </c>
      <c r="C62" s="222">
        <v>1535</v>
      </c>
      <c r="D62" s="223">
        <f t="shared" si="2"/>
        <v>-0.249511400651466</v>
      </c>
    </row>
    <row r="63" customHeight="1" spans="1:4">
      <c r="A63" s="69" t="s">
        <v>732</v>
      </c>
      <c r="B63" s="222">
        <v>267</v>
      </c>
      <c r="C63" s="222">
        <v>1872</v>
      </c>
      <c r="D63" s="223">
        <f t="shared" si="2"/>
        <v>-0.857371794871795</v>
      </c>
    </row>
    <row r="64" customHeight="1" spans="1:4">
      <c r="A64" s="69" t="s">
        <v>733</v>
      </c>
      <c r="B64" s="222">
        <v>90</v>
      </c>
      <c r="C64" s="222">
        <v>794</v>
      </c>
      <c r="D64" s="223">
        <f t="shared" si="2"/>
        <v>-0.886649874055416</v>
      </c>
    </row>
    <row r="65" customHeight="1" spans="1:4">
      <c r="A65" s="69" t="s">
        <v>734</v>
      </c>
      <c r="B65" s="222">
        <v>1891</v>
      </c>
      <c r="C65" s="222">
        <v>728</v>
      </c>
      <c r="D65" s="223">
        <f t="shared" si="2"/>
        <v>1.59752747252747</v>
      </c>
    </row>
    <row r="66" customHeight="1" spans="1:4">
      <c r="A66" s="69" t="s">
        <v>735</v>
      </c>
      <c r="B66" s="222">
        <v>3386</v>
      </c>
      <c r="C66" s="222">
        <v>5931</v>
      </c>
      <c r="D66" s="223">
        <f t="shared" si="2"/>
        <v>-0.429101331984488</v>
      </c>
    </row>
    <row r="67" customHeight="1" spans="1:4">
      <c r="A67" s="69" t="s">
        <v>736</v>
      </c>
      <c r="B67" s="222">
        <v>194</v>
      </c>
      <c r="C67" s="222">
        <v>303</v>
      </c>
      <c r="D67" s="223">
        <f t="shared" si="2"/>
        <v>-0.35973597359736</v>
      </c>
    </row>
    <row r="68" customHeight="1" spans="1:4">
      <c r="A68" s="69" t="s">
        <v>737</v>
      </c>
      <c r="B68" s="222">
        <v>173</v>
      </c>
      <c r="C68" s="222">
        <v>582</v>
      </c>
      <c r="D68" s="223">
        <f t="shared" si="2"/>
        <v>-0.702749140893471</v>
      </c>
    </row>
    <row r="69" customHeight="1" spans="1:4">
      <c r="A69" s="69" t="s">
        <v>738</v>
      </c>
      <c r="B69" s="222">
        <v>0</v>
      </c>
      <c r="C69" s="222">
        <v>1361</v>
      </c>
      <c r="D69" s="223">
        <f t="shared" si="2"/>
        <v>-1</v>
      </c>
    </row>
    <row r="70" customHeight="1" spans="1:4">
      <c r="A70" s="255" t="s">
        <v>739</v>
      </c>
      <c r="B70" s="232">
        <f>B5+B12+B48</f>
        <v>337555</v>
      </c>
      <c r="C70" s="232">
        <f>C48+C12+C5</f>
        <v>378597</v>
      </c>
      <c r="D70" s="223">
        <f t="shared" si="2"/>
        <v>-0.108405507703442</v>
      </c>
    </row>
    <row r="71" ht="38.25" customHeight="1" spans="1:4">
      <c r="A71" s="256" t="s">
        <v>740</v>
      </c>
      <c r="B71" s="256"/>
      <c r="C71" s="256"/>
      <c r="D71" s="256"/>
    </row>
    <row r="72" ht="32.25" customHeight="1" spans="1:4">
      <c r="A72" s="257" t="s">
        <v>741</v>
      </c>
      <c r="B72" s="257"/>
      <c r="C72" s="257"/>
      <c r="D72" s="257"/>
    </row>
  </sheetData>
  <mergeCells count="5">
    <mergeCell ref="A1:D1"/>
    <mergeCell ref="A2:D2"/>
    <mergeCell ref="A3:D3"/>
    <mergeCell ref="A71:D71"/>
    <mergeCell ref="A72:D7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2" workbookViewId="0">
      <selection activeCell="A26" sqref="A6:A26"/>
    </sheetView>
  </sheetViews>
  <sheetFormatPr defaultColWidth="9.33333333333333" defaultRowHeight="26.1" customHeight="1" outlineLevelCol="4"/>
  <cols>
    <col min="1" max="1" width="46.5" style="42" customWidth="1"/>
    <col min="2" max="3" width="31.5" style="43" customWidth="1"/>
    <col min="4" max="4" width="32" style="43" customWidth="1"/>
    <col min="5" max="5" width="9.33333333333333" style="109"/>
  </cols>
  <sheetData>
    <row r="1" s="243" customFormat="1" ht="47.1" customHeight="1" spans="1:4">
      <c r="A1" s="62" t="s">
        <v>40</v>
      </c>
      <c r="B1" s="62"/>
      <c r="C1" s="62"/>
      <c r="D1" s="244"/>
    </row>
    <row r="2" ht="17.1" customHeight="1" spans="1:4">
      <c r="A2" s="122" t="s">
        <v>41</v>
      </c>
      <c r="B2" s="123"/>
      <c r="C2" s="123"/>
      <c r="D2" s="123"/>
    </row>
    <row r="3" ht="15.95" customHeight="1" spans="1:4">
      <c r="A3" s="122" t="s">
        <v>101</v>
      </c>
      <c r="B3" s="123"/>
      <c r="C3" s="123"/>
      <c r="D3" s="123"/>
    </row>
    <row r="4" s="23" customFormat="1" ht="33.95" customHeight="1" spans="1:5">
      <c r="A4" s="45" t="s">
        <v>121</v>
      </c>
      <c r="B4" s="46" t="s">
        <v>199</v>
      </c>
      <c r="C4" s="46" t="s">
        <v>200</v>
      </c>
      <c r="D4" s="47" t="s">
        <v>673</v>
      </c>
      <c r="E4" s="108"/>
    </row>
    <row r="5" customHeight="1" spans="1:4">
      <c r="A5" s="67" t="s">
        <v>742</v>
      </c>
      <c r="B5" s="79">
        <f>SUM(B6:B26)</f>
        <v>67325</v>
      </c>
      <c r="C5" s="79">
        <f>SUM(C6:C26)</f>
        <v>78235</v>
      </c>
      <c r="D5" s="221">
        <f>(B5-C5)/C5</f>
        <v>-0.13945165207388</v>
      </c>
    </row>
    <row r="6" customHeight="1" spans="1:4">
      <c r="A6" s="69" t="s">
        <v>743</v>
      </c>
      <c r="B6" s="222">
        <v>3799</v>
      </c>
      <c r="C6" s="52">
        <v>2873</v>
      </c>
      <c r="D6" s="223">
        <f t="shared" ref="D6:D26" si="0">(B6-C6)/C6</f>
        <v>0.322311172989906</v>
      </c>
    </row>
    <row r="7" customHeight="1" spans="1:4">
      <c r="A7" s="69" t="s">
        <v>744</v>
      </c>
      <c r="B7" s="222"/>
      <c r="C7" s="52"/>
      <c r="D7" s="223"/>
    </row>
    <row r="8" customHeight="1" spans="1:4">
      <c r="A8" s="69" t="s">
        <v>745</v>
      </c>
      <c r="B8" s="222">
        <v>111</v>
      </c>
      <c r="C8" s="52">
        <v>0</v>
      </c>
      <c r="D8" s="223"/>
    </row>
    <row r="9" customHeight="1" spans="1:4">
      <c r="A9" s="69" t="s">
        <v>746</v>
      </c>
      <c r="B9" s="222">
        <v>135</v>
      </c>
      <c r="C9" s="52">
        <v>128</v>
      </c>
      <c r="D9" s="223">
        <f t="shared" si="0"/>
        <v>0.0546875</v>
      </c>
    </row>
    <row r="10" customHeight="1" spans="1:4">
      <c r="A10" s="69" t="s">
        <v>747</v>
      </c>
      <c r="B10" s="222">
        <v>446</v>
      </c>
      <c r="C10" s="56">
        <v>1751</v>
      </c>
      <c r="D10" s="223">
        <f t="shared" si="0"/>
        <v>-0.745288406624786</v>
      </c>
    </row>
    <row r="11" customHeight="1" spans="1:4">
      <c r="A11" s="69" t="s">
        <v>748</v>
      </c>
      <c r="B11" s="222">
        <v>687</v>
      </c>
      <c r="C11" s="56">
        <v>1013</v>
      </c>
      <c r="D11" s="223">
        <f t="shared" si="0"/>
        <v>-0.321816386969398</v>
      </c>
    </row>
    <row r="12" customHeight="1" spans="1:4">
      <c r="A12" s="69" t="s">
        <v>749</v>
      </c>
      <c r="B12" s="222">
        <v>376</v>
      </c>
      <c r="C12" s="52">
        <v>1295</v>
      </c>
      <c r="D12" s="223">
        <f t="shared" si="0"/>
        <v>-0.70965250965251</v>
      </c>
    </row>
    <row r="13" customHeight="1" spans="1:4">
      <c r="A13" s="69" t="s">
        <v>750</v>
      </c>
      <c r="B13" s="222">
        <v>926</v>
      </c>
      <c r="C13" s="56">
        <v>579</v>
      </c>
      <c r="D13" s="223">
        <f t="shared" si="0"/>
        <v>0.599309153713299</v>
      </c>
    </row>
    <row r="14" customHeight="1" spans="1:4">
      <c r="A14" s="69" t="s">
        <v>751</v>
      </c>
      <c r="B14" s="222">
        <v>1125</v>
      </c>
      <c r="C14" s="56">
        <v>2643</v>
      </c>
      <c r="D14" s="223">
        <f t="shared" si="0"/>
        <v>-0.574347332576618</v>
      </c>
    </row>
    <row r="15" customHeight="1" spans="1:4">
      <c r="A15" s="69" t="s">
        <v>752</v>
      </c>
      <c r="B15" s="222">
        <v>10890</v>
      </c>
      <c r="C15" s="56">
        <v>9031</v>
      </c>
      <c r="D15" s="223">
        <f t="shared" si="0"/>
        <v>0.20584652862363</v>
      </c>
    </row>
    <row r="16" customHeight="1" spans="1:4">
      <c r="A16" s="69" t="s">
        <v>753</v>
      </c>
      <c r="B16" s="222">
        <v>1213</v>
      </c>
      <c r="C16" s="56">
        <v>286</v>
      </c>
      <c r="D16" s="223">
        <f t="shared" si="0"/>
        <v>3.24125874125874</v>
      </c>
    </row>
    <row r="17" customHeight="1" spans="1:4">
      <c r="A17" s="69" t="s">
        <v>754</v>
      </c>
      <c r="B17" s="222">
        <v>29609</v>
      </c>
      <c r="C17" s="56">
        <v>41150</v>
      </c>
      <c r="D17" s="223">
        <f t="shared" si="0"/>
        <v>-0.280461725394897</v>
      </c>
    </row>
    <row r="18" customHeight="1" spans="1:4">
      <c r="A18" s="69" t="s">
        <v>755</v>
      </c>
      <c r="B18" s="222">
        <v>10855</v>
      </c>
      <c r="C18" s="56">
        <v>4380</v>
      </c>
      <c r="D18" s="223">
        <f t="shared" si="0"/>
        <v>1.47831050228311</v>
      </c>
    </row>
    <row r="19" customHeight="1" spans="1:4">
      <c r="A19" s="69" t="s">
        <v>756</v>
      </c>
      <c r="B19" s="222">
        <v>1152</v>
      </c>
      <c r="C19" s="52">
        <v>1535</v>
      </c>
      <c r="D19" s="223">
        <f t="shared" si="0"/>
        <v>-0.249511400651466</v>
      </c>
    </row>
    <row r="20" customHeight="1" spans="1:4">
      <c r="A20" s="69" t="s">
        <v>757</v>
      </c>
      <c r="B20" s="222">
        <v>267</v>
      </c>
      <c r="C20" s="52">
        <v>1872</v>
      </c>
      <c r="D20" s="223">
        <f t="shared" si="0"/>
        <v>-0.857371794871795</v>
      </c>
    </row>
    <row r="21" customHeight="1" spans="1:4">
      <c r="A21" s="69" t="s">
        <v>758</v>
      </c>
      <c r="B21" s="222">
        <v>90</v>
      </c>
      <c r="C21" s="52">
        <v>794</v>
      </c>
      <c r="D21" s="223">
        <f t="shared" si="0"/>
        <v>-0.886649874055416</v>
      </c>
    </row>
    <row r="22" customHeight="1" spans="1:4">
      <c r="A22" s="69" t="s">
        <v>759</v>
      </c>
      <c r="B22" s="222">
        <v>1891</v>
      </c>
      <c r="C22" s="52">
        <v>728</v>
      </c>
      <c r="D22" s="223">
        <f t="shared" si="0"/>
        <v>1.59752747252747</v>
      </c>
    </row>
    <row r="23" customHeight="1" spans="1:4">
      <c r="A23" s="69" t="s">
        <v>760</v>
      </c>
      <c r="B23" s="222">
        <v>3386</v>
      </c>
      <c r="C23" s="56">
        <v>5931</v>
      </c>
      <c r="D23" s="223">
        <f t="shared" si="0"/>
        <v>-0.429101331984488</v>
      </c>
    </row>
    <row r="24" customHeight="1" spans="1:4">
      <c r="A24" s="69" t="s">
        <v>761</v>
      </c>
      <c r="B24" s="222">
        <v>194</v>
      </c>
      <c r="C24" s="56">
        <v>303</v>
      </c>
      <c r="D24" s="223">
        <f t="shared" si="0"/>
        <v>-0.35973597359736</v>
      </c>
    </row>
    <row r="25" customHeight="1" spans="1:4">
      <c r="A25" s="69" t="s">
        <v>762</v>
      </c>
      <c r="B25" s="56">
        <v>173</v>
      </c>
      <c r="C25" s="56">
        <v>582</v>
      </c>
      <c r="D25" s="223">
        <f t="shared" si="0"/>
        <v>-0.702749140893471</v>
      </c>
    </row>
    <row r="26" customHeight="1" spans="1:4">
      <c r="A26" s="245" t="s">
        <v>763</v>
      </c>
      <c r="B26" s="246">
        <v>0</v>
      </c>
      <c r="C26" s="59">
        <v>1361</v>
      </c>
      <c r="D26" s="247">
        <f t="shared" si="0"/>
        <v>-1</v>
      </c>
    </row>
    <row r="27" ht="51.75" customHeight="1" spans="1:4">
      <c r="A27" s="248" t="s">
        <v>764</v>
      </c>
      <c r="B27" s="248"/>
      <c r="C27" s="248"/>
      <c r="D27" s="248"/>
    </row>
  </sheetData>
  <mergeCells count="4">
    <mergeCell ref="A1:D1"/>
    <mergeCell ref="A2:D2"/>
    <mergeCell ref="A3:D3"/>
    <mergeCell ref="A27:D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B23" sqref="B23"/>
    </sheetView>
  </sheetViews>
  <sheetFormatPr defaultColWidth="9.33333333333333" defaultRowHeight="15" outlineLevelCol="7"/>
  <cols>
    <col min="1" max="1" width="66.6666666666667" style="42" customWidth="1"/>
    <col min="2" max="2" width="50" style="43" customWidth="1"/>
  </cols>
  <sheetData>
    <row r="1" ht="48" customHeight="1" spans="1:2">
      <c r="A1" s="26" t="s">
        <v>6</v>
      </c>
      <c r="B1" s="26"/>
    </row>
    <row r="2" ht="18" customHeight="1" spans="1:2">
      <c r="A2" s="5" t="s">
        <v>7</v>
      </c>
      <c r="B2" s="44"/>
    </row>
    <row r="3" ht="23.25" customHeight="1" spans="1:2">
      <c r="A3" s="219" t="s">
        <v>101</v>
      </c>
      <c r="B3" s="218"/>
    </row>
    <row r="4" s="23" customFormat="1" ht="24.95" customHeight="1" spans="1:2">
      <c r="A4" s="45" t="s">
        <v>102</v>
      </c>
      <c r="B4" s="47" t="s">
        <v>103</v>
      </c>
    </row>
    <row r="5" s="23" customFormat="1" ht="24.95" customHeight="1" spans="1:2">
      <c r="A5" s="67" t="s">
        <v>104</v>
      </c>
      <c r="B5" s="83">
        <v>69287</v>
      </c>
    </row>
    <row r="6" s="23" customFormat="1" ht="24.95" customHeight="1" spans="1:2">
      <c r="A6" s="67" t="s">
        <v>105</v>
      </c>
      <c r="B6" s="83">
        <v>337555</v>
      </c>
    </row>
    <row r="7" ht="24.95" customHeight="1" spans="1:2">
      <c r="A7" s="69" t="s">
        <v>106</v>
      </c>
      <c r="B7" s="53">
        <v>5810</v>
      </c>
    </row>
    <row r="8" ht="24.95" customHeight="1" spans="1:2">
      <c r="A8" s="69" t="s">
        <v>107</v>
      </c>
      <c r="B8" s="53">
        <v>264420</v>
      </c>
    </row>
    <row r="9" ht="24.95" customHeight="1" spans="1:2">
      <c r="A9" s="69" t="s">
        <v>108</v>
      </c>
      <c r="B9" s="53">
        <v>67325</v>
      </c>
    </row>
    <row r="10" s="23" customFormat="1" ht="24.95" customHeight="1" spans="1:2">
      <c r="A10" s="67" t="s">
        <v>109</v>
      </c>
      <c r="B10" s="83">
        <v>45267</v>
      </c>
    </row>
    <row r="11" s="23" customFormat="1" ht="24.95" customHeight="1" spans="1:2">
      <c r="A11" s="67" t="s">
        <v>110</v>
      </c>
      <c r="B11" s="125">
        <v>6284</v>
      </c>
    </row>
    <row r="12" s="23" customFormat="1" ht="24.95" customHeight="1" spans="1:2">
      <c r="A12" s="67" t="s">
        <v>111</v>
      </c>
      <c r="B12" s="83">
        <v>58954</v>
      </c>
    </row>
    <row r="13" ht="24.95" customHeight="1" spans="1:2">
      <c r="A13" s="69" t="s">
        <v>112</v>
      </c>
      <c r="B13" s="53">
        <v>16200</v>
      </c>
    </row>
    <row r="14" ht="24.95" customHeight="1" spans="1:2">
      <c r="A14" s="69" t="s">
        <v>113</v>
      </c>
      <c r="B14" s="57">
        <v>0</v>
      </c>
    </row>
    <row r="15" ht="24.95" customHeight="1" spans="1:2">
      <c r="A15" s="69" t="s">
        <v>114</v>
      </c>
      <c r="B15" s="53">
        <v>42754</v>
      </c>
    </row>
    <row r="16" s="23" customFormat="1" ht="24.95" customHeight="1" spans="1:2">
      <c r="A16" s="67" t="s">
        <v>115</v>
      </c>
      <c r="B16" s="83">
        <v>16107</v>
      </c>
    </row>
    <row r="17" s="23" customFormat="1" ht="24.95" customHeight="1" spans="1:2">
      <c r="A17" s="71" t="s">
        <v>116</v>
      </c>
      <c r="B17" s="78">
        <v>533454</v>
      </c>
    </row>
    <row r="18" ht="9.95" customHeight="1" spans="1:2">
      <c r="A18" s="190"/>
      <c r="B18" s="358"/>
    </row>
    <row r="19" s="42" customFormat="1" ht="21.95" customHeight="1" spans="1:8">
      <c r="A19" s="41" t="s">
        <v>117</v>
      </c>
      <c r="B19" s="41"/>
      <c r="E19"/>
      <c r="F19"/>
      <c r="G19"/>
      <c r="H19"/>
    </row>
    <row r="20" s="42" customFormat="1" ht="22" customHeight="1" spans="1:8">
      <c r="A20" s="41" t="s">
        <v>118</v>
      </c>
      <c r="B20" s="41"/>
      <c r="E20"/>
      <c r="F20"/>
      <c r="G20"/>
      <c r="H20"/>
    </row>
    <row r="21" s="42" customFormat="1" ht="21" customHeight="1" spans="1:8">
      <c r="A21" s="41" t="s">
        <v>119</v>
      </c>
      <c r="B21" s="41"/>
      <c r="E21"/>
      <c r="F21"/>
      <c r="G21"/>
      <c r="H21"/>
    </row>
  </sheetData>
  <mergeCells count="6">
    <mergeCell ref="A1:B1"/>
    <mergeCell ref="A2:B2"/>
    <mergeCell ref="A3:B3"/>
    <mergeCell ref="A19:B19"/>
    <mergeCell ref="A20:B20"/>
    <mergeCell ref="A21:B21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9"/>
  <sheetViews>
    <sheetView showGridLines="0" showZeros="0" workbookViewId="0">
      <selection activeCell="H9" sqref="H9"/>
    </sheetView>
  </sheetViews>
  <sheetFormatPr defaultColWidth="9" defaultRowHeight="12.75" outlineLevelCol="1"/>
  <cols>
    <col min="1" max="1" width="73.5" style="84" customWidth="1"/>
    <col min="2" max="2" width="54.6666666666667" style="85" customWidth="1"/>
  </cols>
  <sheetData>
    <row r="1" ht="56" customHeight="1" spans="1:2">
      <c r="A1" s="239" t="s">
        <v>765</v>
      </c>
      <c r="B1" s="239"/>
    </row>
    <row r="2" ht="15" customHeight="1" spans="1:2">
      <c r="A2" s="141" t="s">
        <v>43</v>
      </c>
      <c r="B2" s="141"/>
    </row>
    <row r="3" ht="15.95" customHeight="1" spans="2:2">
      <c r="B3" s="102" t="s">
        <v>101</v>
      </c>
    </row>
    <row r="4" s="238" customFormat="1" ht="51" customHeight="1" spans="1:2">
      <c r="A4" s="147" t="s">
        <v>766</v>
      </c>
      <c r="B4" s="148" t="s">
        <v>767</v>
      </c>
    </row>
    <row r="5" s="185" customFormat="1" ht="33" customHeight="1" spans="1:2">
      <c r="A5" s="240" t="s">
        <v>768</v>
      </c>
      <c r="B5" s="241"/>
    </row>
    <row r="6" s="185" customFormat="1" ht="33" customHeight="1" spans="1:2">
      <c r="A6" s="240" t="s">
        <v>769</v>
      </c>
      <c r="B6" s="241"/>
    </row>
    <row r="7" s="185" customFormat="1" ht="33" customHeight="1" spans="1:2">
      <c r="A7" s="240" t="s">
        <v>770</v>
      </c>
      <c r="B7" s="241"/>
    </row>
    <row r="8" s="185" customFormat="1" ht="33" customHeight="1" spans="1:2">
      <c r="A8" s="240" t="s">
        <v>771</v>
      </c>
      <c r="B8" s="241"/>
    </row>
    <row r="9" s="185" customFormat="1" ht="33" customHeight="1" spans="1:2">
      <c r="A9" s="240" t="s">
        <v>772</v>
      </c>
      <c r="B9" s="241"/>
    </row>
    <row r="10" s="185" customFormat="1" ht="33" customHeight="1" spans="1:2">
      <c r="A10" s="240" t="s">
        <v>773</v>
      </c>
      <c r="B10" s="241"/>
    </row>
    <row r="11" s="185" customFormat="1" ht="33" customHeight="1" spans="1:2">
      <c r="A11" s="240" t="s">
        <v>774</v>
      </c>
      <c r="B11" s="241"/>
    </row>
    <row r="12" s="185" customFormat="1" ht="33" customHeight="1" spans="1:2">
      <c r="A12" s="240" t="s">
        <v>775</v>
      </c>
      <c r="B12" s="241"/>
    </row>
    <row r="13" s="185" customFormat="1" ht="33" customHeight="1" spans="1:2">
      <c r="A13" s="240" t="s">
        <v>776</v>
      </c>
      <c r="B13" s="241"/>
    </row>
    <row r="14" s="185" customFormat="1" ht="33" customHeight="1" spans="1:2">
      <c r="A14" s="240" t="s">
        <v>777</v>
      </c>
      <c r="B14" s="241"/>
    </row>
    <row r="15" s="185" customFormat="1" ht="33" customHeight="1" spans="1:2">
      <c r="A15" s="240" t="s">
        <v>778</v>
      </c>
      <c r="B15" s="241"/>
    </row>
    <row r="16" s="185" customFormat="1" ht="33" customHeight="1" spans="1:2">
      <c r="A16" s="240" t="s">
        <v>779</v>
      </c>
      <c r="B16" s="241"/>
    </row>
    <row r="17" s="185" customFormat="1" ht="33" customHeight="1" spans="1:2">
      <c r="A17" s="240" t="s">
        <v>780</v>
      </c>
      <c r="B17" s="241"/>
    </row>
    <row r="18" ht="15" customHeight="1" spans="1:1">
      <c r="A18" s="242"/>
    </row>
    <row r="19" ht="15" customHeight="1" spans="1:1">
      <c r="A19" s="121" t="s">
        <v>781</v>
      </c>
    </row>
  </sheetData>
  <mergeCells count="2">
    <mergeCell ref="A1:B1"/>
    <mergeCell ref="A2:B2"/>
  </mergeCells>
  <pageMargins left="0.7" right="0.7" top="0.75" bottom="0.75" header="0.3" footer="0.3"/>
  <pageSetup paperSize="9" scale="86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5" sqref="D5"/>
    </sheetView>
  </sheetViews>
  <sheetFormatPr defaultColWidth="9.33333333333333" defaultRowHeight="26.1" customHeight="1" outlineLevelCol="3"/>
  <cols>
    <col min="1" max="1" width="48.5" style="42" customWidth="1"/>
    <col min="2" max="2" width="26.6666666666667" style="187" customWidth="1"/>
    <col min="3" max="3" width="26.6666666666667" style="43" customWidth="1"/>
    <col min="4" max="4" width="23" style="43" customWidth="1"/>
  </cols>
  <sheetData>
    <row r="1" ht="39" customHeight="1" spans="1:4">
      <c r="A1" s="62" t="s">
        <v>45</v>
      </c>
      <c r="B1" s="229"/>
      <c r="C1" s="62"/>
      <c r="D1" s="62"/>
    </row>
    <row r="2" ht="24" customHeight="1" spans="1:4">
      <c r="A2" s="5" t="s">
        <v>46</v>
      </c>
      <c r="B2" s="28"/>
      <c r="C2" s="44"/>
      <c r="D2" s="44"/>
    </row>
    <row r="3" ht="19" customHeight="1" spans="1:4">
      <c r="A3" s="5" t="s">
        <v>101</v>
      </c>
      <c r="B3" s="28"/>
      <c r="C3" s="44"/>
      <c r="D3" s="44"/>
    </row>
    <row r="4" s="23" customFormat="1" ht="30" customHeight="1" spans="1:4">
      <c r="A4" s="45" t="s">
        <v>121</v>
      </c>
      <c r="B4" s="230" t="s">
        <v>199</v>
      </c>
      <c r="C4" s="230" t="s">
        <v>200</v>
      </c>
      <c r="D4" s="231" t="s">
        <v>673</v>
      </c>
    </row>
    <row r="5" s="23" customFormat="1" ht="30" customHeight="1" spans="1:4">
      <c r="A5" s="67" t="s">
        <v>782</v>
      </c>
      <c r="B5" s="232">
        <f>SUM(B6:B10)</f>
        <v>91651</v>
      </c>
      <c r="C5" s="232">
        <f>SUM(C6:C10)</f>
        <v>43905</v>
      </c>
      <c r="D5" s="233">
        <f t="shared" ref="D5:D10" si="0">(B5-C5)/C5</f>
        <v>1.08748434119121</v>
      </c>
    </row>
    <row r="6" ht="30" customHeight="1" spans="1:4">
      <c r="A6" s="234" t="s">
        <v>783</v>
      </c>
      <c r="B6" s="222">
        <v>39720</v>
      </c>
      <c r="C6" s="56">
        <v>40076</v>
      </c>
      <c r="D6" s="235">
        <f t="shared" si="0"/>
        <v>-0.00888312206807067</v>
      </c>
    </row>
    <row r="7" ht="30" customHeight="1" spans="1:4">
      <c r="A7" s="234" t="s">
        <v>784</v>
      </c>
      <c r="B7" s="222">
        <v>693</v>
      </c>
      <c r="C7" s="56">
        <v>672</v>
      </c>
      <c r="D7" s="235">
        <f t="shared" si="0"/>
        <v>0.03125</v>
      </c>
    </row>
    <row r="8" ht="30" customHeight="1" spans="1:4">
      <c r="A8" s="234" t="s">
        <v>785</v>
      </c>
      <c r="B8" s="222">
        <v>238</v>
      </c>
      <c r="C8" s="52">
        <v>648</v>
      </c>
      <c r="D8" s="235">
        <f t="shared" si="0"/>
        <v>-0.632716049382716</v>
      </c>
    </row>
    <row r="9" ht="30" customHeight="1" spans="1:4">
      <c r="A9" s="234" t="s">
        <v>786</v>
      </c>
      <c r="B9" s="222"/>
      <c r="C9" s="52">
        <v>229</v>
      </c>
      <c r="D9" s="235">
        <f t="shared" si="0"/>
        <v>-1</v>
      </c>
    </row>
    <row r="10" ht="30" customHeight="1" spans="1:4">
      <c r="A10" s="234" t="s">
        <v>787</v>
      </c>
      <c r="B10" s="222">
        <v>51000</v>
      </c>
      <c r="C10" s="56">
        <v>2280</v>
      </c>
      <c r="D10" s="235">
        <f t="shared" si="0"/>
        <v>21.3684210526316</v>
      </c>
    </row>
    <row r="11" s="23" customFormat="1" ht="30" customHeight="1" spans="1:4">
      <c r="A11" s="67" t="s">
        <v>788</v>
      </c>
      <c r="B11" s="232"/>
      <c r="C11" s="80"/>
      <c r="D11" s="233"/>
    </row>
    <row r="12" s="23" customFormat="1" ht="30" customHeight="1" spans="1:4">
      <c r="A12" s="67" t="s">
        <v>789</v>
      </c>
      <c r="B12" s="232">
        <v>5309</v>
      </c>
      <c r="C12" s="79">
        <v>11122</v>
      </c>
      <c r="D12" s="233">
        <f t="shared" ref="D12:D16" si="1">(B12-C12)/C12</f>
        <v>-0.522657795360547</v>
      </c>
    </row>
    <row r="13" s="23" customFormat="1" ht="30" customHeight="1" spans="1:4">
      <c r="A13" s="67" t="s">
        <v>790</v>
      </c>
      <c r="B13" s="232"/>
      <c r="C13" s="80"/>
      <c r="D13" s="233"/>
    </row>
    <row r="14" s="23" customFormat="1" ht="30" customHeight="1" spans="1:4">
      <c r="A14" s="67" t="s">
        <v>791</v>
      </c>
      <c r="B14" s="232">
        <v>51600</v>
      </c>
      <c r="C14" s="79">
        <v>29600</v>
      </c>
      <c r="D14" s="233">
        <f t="shared" si="1"/>
        <v>0.743243243243243</v>
      </c>
    </row>
    <row r="15" s="23" customFormat="1" ht="30" customHeight="1" spans="1:4">
      <c r="A15" s="67" t="s">
        <v>115</v>
      </c>
      <c r="B15" s="232">
        <v>6407</v>
      </c>
      <c r="C15" s="79">
        <v>4976</v>
      </c>
      <c r="D15" s="233">
        <f t="shared" si="1"/>
        <v>0.28758038585209</v>
      </c>
    </row>
    <row r="16" s="23" customFormat="1" ht="30" customHeight="1" spans="1:4">
      <c r="A16" s="71" t="s">
        <v>792</v>
      </c>
      <c r="B16" s="236">
        <f>B5+B12+B13+B14+B15</f>
        <v>154967</v>
      </c>
      <c r="C16" s="236">
        <f>C5+C12+C13+C14+C15</f>
        <v>89603</v>
      </c>
      <c r="D16" s="237">
        <f t="shared" si="1"/>
        <v>0.729484503867058</v>
      </c>
    </row>
    <row r="17" ht="24" customHeight="1" spans="1:4">
      <c r="A17" s="207" t="s">
        <v>793</v>
      </c>
      <c r="B17" s="207"/>
      <c r="C17" s="207"/>
      <c r="D17" s="207"/>
    </row>
    <row r="18" ht="20.1" customHeight="1" spans="1:4">
      <c r="A18" s="100" t="s">
        <v>794</v>
      </c>
      <c r="B18" s="100"/>
      <c r="C18" s="100"/>
      <c r="D18" s="100"/>
    </row>
    <row r="19" ht="18.95" customHeight="1" spans="1:4">
      <c r="A19" s="100" t="s">
        <v>795</v>
      </c>
      <c r="B19" s="100"/>
      <c r="C19" s="100"/>
      <c r="D19" s="100"/>
    </row>
  </sheetData>
  <mergeCells count="6">
    <mergeCell ref="A1:D1"/>
    <mergeCell ref="A2:D2"/>
    <mergeCell ref="A3:D3"/>
    <mergeCell ref="A17:D17"/>
    <mergeCell ref="A18:D18"/>
    <mergeCell ref="A19:D19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D13" sqref="D13"/>
    </sheetView>
  </sheetViews>
  <sheetFormatPr defaultColWidth="9.33333333333333" defaultRowHeight="30" customHeight="1" outlineLevelCol="3"/>
  <cols>
    <col min="1" max="1" width="57.3333333333333" style="42" customWidth="1"/>
    <col min="2" max="2" width="24.6666666666667" style="43" customWidth="1"/>
    <col min="3" max="3" width="23.8333333333333" style="43" customWidth="1"/>
    <col min="4" max="4" width="29.6666666666667" style="43" customWidth="1"/>
    <col min="5" max="5" width="32.3333333333333" customWidth="1"/>
  </cols>
  <sheetData>
    <row r="1" ht="42" customHeight="1" spans="1:4">
      <c r="A1" s="26" t="s">
        <v>47</v>
      </c>
      <c r="B1" s="26"/>
      <c r="C1" s="26"/>
      <c r="D1" s="26"/>
    </row>
    <row r="2" ht="18" customHeight="1" spans="1:4">
      <c r="A2" s="5" t="s">
        <v>48</v>
      </c>
      <c r="B2" s="44"/>
      <c r="C2" s="44"/>
      <c r="D2" s="44"/>
    </row>
    <row r="3" ht="15" customHeight="1" spans="1:4">
      <c r="A3" s="219" t="s">
        <v>101</v>
      </c>
      <c r="B3" s="218"/>
      <c r="C3" s="218"/>
      <c r="D3" s="218"/>
    </row>
    <row r="4" customHeight="1" spans="1:4">
      <c r="A4" s="45" t="s">
        <v>796</v>
      </c>
      <c r="B4" s="46" t="s">
        <v>122</v>
      </c>
      <c r="C4" s="46" t="s">
        <v>103</v>
      </c>
      <c r="D4" s="220" t="s">
        <v>123</v>
      </c>
    </row>
    <row r="5" customHeight="1" spans="1:4">
      <c r="A5" s="67" t="s">
        <v>797</v>
      </c>
      <c r="B5" s="79">
        <f>B6+B9+B11+B12+B13</f>
        <v>97570</v>
      </c>
      <c r="C5" s="79">
        <f>C6+C9+C11+C12+C13</f>
        <v>91651</v>
      </c>
      <c r="D5" s="221">
        <f t="shared" ref="D5:D7" si="0">C5/B5</f>
        <v>0.939335861432817</v>
      </c>
    </row>
    <row r="6" customHeight="1" spans="1:4">
      <c r="A6" s="67" t="s">
        <v>783</v>
      </c>
      <c r="B6" s="79">
        <f>B7+B8</f>
        <v>59000</v>
      </c>
      <c r="C6" s="79">
        <f>C7+C8</f>
        <v>39720</v>
      </c>
      <c r="D6" s="221">
        <f t="shared" si="0"/>
        <v>0.673220338983051</v>
      </c>
    </row>
    <row r="7" customHeight="1" spans="1:4">
      <c r="A7" s="69" t="s">
        <v>798</v>
      </c>
      <c r="B7" s="222">
        <v>59000</v>
      </c>
      <c r="C7" s="56">
        <v>39720</v>
      </c>
      <c r="D7" s="223">
        <f t="shared" si="0"/>
        <v>0.673220338983051</v>
      </c>
    </row>
    <row r="8" customHeight="1" spans="1:4">
      <c r="A8" s="69" t="s">
        <v>799</v>
      </c>
      <c r="B8" s="52">
        <v>0</v>
      </c>
      <c r="C8" s="52">
        <v>0</v>
      </c>
      <c r="D8" s="221"/>
    </row>
    <row r="9" customHeight="1" spans="1:4">
      <c r="A9" s="67" t="s">
        <v>786</v>
      </c>
      <c r="B9" s="80">
        <v>0</v>
      </c>
      <c r="C9" s="80">
        <f>C10</f>
        <v>0</v>
      </c>
      <c r="D9" s="221">
        <v>0</v>
      </c>
    </row>
    <row r="10" customHeight="1" spans="1:4">
      <c r="A10" s="69" t="s">
        <v>800</v>
      </c>
      <c r="B10" s="52">
        <v>0</v>
      </c>
      <c r="C10" s="52">
        <v>0</v>
      </c>
      <c r="D10" s="221"/>
    </row>
    <row r="11" customHeight="1" spans="1:4">
      <c r="A11" s="67" t="s">
        <v>784</v>
      </c>
      <c r="B11" s="80">
        <v>1520</v>
      </c>
      <c r="C11" s="79">
        <v>693</v>
      </c>
      <c r="D11" s="221">
        <f t="shared" ref="D11:D13" si="1">C11/B11</f>
        <v>0.455921052631579</v>
      </c>
    </row>
    <row r="12" customHeight="1" spans="1:4">
      <c r="A12" s="67" t="s">
        <v>785</v>
      </c>
      <c r="B12" s="80">
        <v>1050</v>
      </c>
      <c r="C12" s="80">
        <v>238</v>
      </c>
      <c r="D12" s="221">
        <f t="shared" si="1"/>
        <v>0.226666666666667</v>
      </c>
    </row>
    <row r="13" customHeight="1" spans="1:4">
      <c r="A13" s="224" t="s">
        <v>787</v>
      </c>
      <c r="B13" s="225">
        <v>36000</v>
      </c>
      <c r="C13" s="72">
        <v>51000</v>
      </c>
      <c r="D13" s="226">
        <f t="shared" si="1"/>
        <v>1.41666666666667</v>
      </c>
    </row>
    <row r="14" customHeight="1" spans="1:3">
      <c r="A14" s="227" t="s">
        <v>150</v>
      </c>
      <c r="B14" s="228"/>
      <c r="C14" s="228"/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5" sqref="D5"/>
    </sheetView>
  </sheetViews>
  <sheetFormatPr defaultColWidth="9.33333333333333" defaultRowHeight="26.1" customHeight="1" outlineLevelCol="5"/>
  <cols>
    <col min="1" max="1" width="48.5" style="42" customWidth="1"/>
    <col min="2" max="2" width="26.6666666666667" style="187" customWidth="1"/>
    <col min="3" max="3" width="26.6666666666667" style="43" customWidth="1"/>
    <col min="4" max="4" width="23" style="43" customWidth="1"/>
  </cols>
  <sheetData>
    <row r="1" ht="39" customHeight="1" spans="1:4">
      <c r="A1" s="62" t="s">
        <v>49</v>
      </c>
      <c r="B1" s="229"/>
      <c r="C1" s="62"/>
      <c r="D1" s="62"/>
    </row>
    <row r="2" ht="24" customHeight="1" spans="1:4">
      <c r="A2" s="5" t="s">
        <v>50</v>
      </c>
      <c r="B2" s="28"/>
      <c r="C2" s="44"/>
      <c r="D2" s="44"/>
    </row>
    <row r="3" ht="19" customHeight="1" spans="1:4">
      <c r="A3" s="5" t="s">
        <v>101</v>
      </c>
      <c r="B3" s="28"/>
      <c r="C3" s="44"/>
      <c r="D3" s="44"/>
    </row>
    <row r="4" s="23" customFormat="1" ht="30" customHeight="1" spans="1:4">
      <c r="A4" s="45" t="s">
        <v>121</v>
      </c>
      <c r="B4" s="230" t="s">
        <v>199</v>
      </c>
      <c r="C4" s="230" t="s">
        <v>200</v>
      </c>
      <c r="D4" s="231" t="s">
        <v>673</v>
      </c>
    </row>
    <row r="5" s="23" customFormat="1" ht="30" customHeight="1" spans="1:4">
      <c r="A5" s="67" t="s">
        <v>782</v>
      </c>
      <c r="B5" s="232">
        <f>SUM(B6:B10)</f>
        <v>91651</v>
      </c>
      <c r="C5" s="232">
        <f>SUM(C6:C10)</f>
        <v>43905</v>
      </c>
      <c r="D5" s="233">
        <f>(B5-C5)/C5</f>
        <v>1.08748434119121</v>
      </c>
    </row>
    <row r="6" ht="30" customHeight="1" spans="1:6">
      <c r="A6" s="234" t="s">
        <v>783</v>
      </c>
      <c r="B6" s="222">
        <v>39720</v>
      </c>
      <c r="C6" s="56">
        <v>40076</v>
      </c>
      <c r="D6" s="235">
        <f t="shared" ref="D6:D16" si="0">(B6-C6)/C6</f>
        <v>-0.00888312206807067</v>
      </c>
      <c r="F6" s="23"/>
    </row>
    <row r="7" ht="30" customHeight="1" spans="1:6">
      <c r="A7" s="234" t="s">
        <v>784</v>
      </c>
      <c r="B7" s="222">
        <v>693</v>
      </c>
      <c r="C7" s="56">
        <v>672</v>
      </c>
      <c r="D7" s="235">
        <f t="shared" si="0"/>
        <v>0.03125</v>
      </c>
      <c r="F7" s="23"/>
    </row>
    <row r="8" ht="30" customHeight="1" spans="1:6">
      <c r="A8" s="234" t="s">
        <v>785</v>
      </c>
      <c r="B8" s="222">
        <v>238</v>
      </c>
      <c r="C8" s="52">
        <v>648</v>
      </c>
      <c r="D8" s="235">
        <f t="shared" si="0"/>
        <v>-0.632716049382716</v>
      </c>
      <c r="F8" s="23"/>
    </row>
    <row r="9" ht="30" customHeight="1" spans="1:6">
      <c r="A9" s="234" t="s">
        <v>786</v>
      </c>
      <c r="B9" s="222"/>
      <c r="C9" s="52">
        <v>229</v>
      </c>
      <c r="D9" s="235">
        <f t="shared" si="0"/>
        <v>-1</v>
      </c>
      <c r="F9" s="23"/>
    </row>
    <row r="10" ht="30" customHeight="1" spans="1:6">
      <c r="A10" s="234" t="s">
        <v>787</v>
      </c>
      <c r="B10" s="222">
        <v>51000</v>
      </c>
      <c r="C10" s="56">
        <v>2280</v>
      </c>
      <c r="D10" s="235">
        <f t="shared" si="0"/>
        <v>21.3684210526316</v>
      </c>
      <c r="F10" s="23"/>
    </row>
    <row r="11" s="23" customFormat="1" ht="30" customHeight="1" spans="1:4">
      <c r="A11" s="67" t="s">
        <v>788</v>
      </c>
      <c r="B11" s="232"/>
      <c r="C11" s="80"/>
      <c r="D11" s="233"/>
    </row>
    <row r="12" s="23" customFormat="1" ht="30" customHeight="1" spans="1:4">
      <c r="A12" s="67" t="s">
        <v>789</v>
      </c>
      <c r="B12" s="232">
        <v>5309</v>
      </c>
      <c r="C12" s="79">
        <v>11122</v>
      </c>
      <c r="D12" s="233">
        <f t="shared" si="0"/>
        <v>-0.522657795360547</v>
      </c>
    </row>
    <row r="13" s="23" customFormat="1" ht="30" customHeight="1" spans="1:4">
      <c r="A13" s="67" t="s">
        <v>790</v>
      </c>
      <c r="B13" s="232"/>
      <c r="C13" s="80"/>
      <c r="D13" s="233"/>
    </row>
    <row r="14" s="23" customFormat="1" ht="30" customHeight="1" spans="1:4">
      <c r="A14" s="67" t="s">
        <v>791</v>
      </c>
      <c r="B14" s="232">
        <v>51600</v>
      </c>
      <c r="C14" s="79">
        <v>29600</v>
      </c>
      <c r="D14" s="233">
        <f t="shared" si="0"/>
        <v>0.743243243243243</v>
      </c>
    </row>
    <row r="15" s="23" customFormat="1" ht="30" customHeight="1" spans="1:4">
      <c r="A15" s="67" t="s">
        <v>115</v>
      </c>
      <c r="B15" s="232">
        <v>6407</v>
      </c>
      <c r="C15" s="79">
        <v>4976</v>
      </c>
      <c r="D15" s="233">
        <f t="shared" si="0"/>
        <v>0.28758038585209</v>
      </c>
    </row>
    <row r="16" s="23" customFormat="1" ht="30" customHeight="1" spans="1:4">
      <c r="A16" s="71" t="s">
        <v>792</v>
      </c>
      <c r="B16" s="236">
        <f>B5+B12+B13+B14+B15</f>
        <v>154967</v>
      </c>
      <c r="C16" s="236">
        <f>C5+C12+C13+C14+C15</f>
        <v>89603</v>
      </c>
      <c r="D16" s="237">
        <f t="shared" si="0"/>
        <v>0.729484503867058</v>
      </c>
    </row>
    <row r="17" ht="24" customHeight="1" spans="1:6">
      <c r="A17" s="207" t="s">
        <v>801</v>
      </c>
      <c r="B17" s="207"/>
      <c r="C17" s="207"/>
      <c r="D17" s="207"/>
      <c r="F17" s="23"/>
    </row>
    <row r="18" ht="20.1" customHeight="1" spans="1:6">
      <c r="A18" s="100" t="s">
        <v>802</v>
      </c>
      <c r="B18" s="100"/>
      <c r="C18" s="100"/>
      <c r="D18" s="100"/>
      <c r="F18" s="23"/>
    </row>
    <row r="19" ht="18.95" customHeight="1" spans="1:6">
      <c r="A19" s="100" t="s">
        <v>803</v>
      </c>
      <c r="B19" s="100"/>
      <c r="C19" s="100"/>
      <c r="D19" s="100"/>
      <c r="F19" s="23"/>
    </row>
  </sheetData>
  <mergeCells count="6">
    <mergeCell ref="A1:D1"/>
    <mergeCell ref="A2:D2"/>
    <mergeCell ref="A3:D3"/>
    <mergeCell ref="A17:D17"/>
    <mergeCell ref="A18:D18"/>
    <mergeCell ref="A19:D19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D5" sqref="D5"/>
    </sheetView>
  </sheetViews>
  <sheetFormatPr defaultColWidth="9.33333333333333" defaultRowHeight="30" customHeight="1" outlineLevelCol="3"/>
  <cols>
    <col min="1" max="1" width="57.3333333333333" style="42" customWidth="1"/>
    <col min="2" max="2" width="24.6666666666667" style="43" customWidth="1"/>
    <col min="3" max="3" width="23.8333333333333" style="43" customWidth="1"/>
    <col min="4" max="4" width="29.6666666666667" style="43" customWidth="1"/>
    <col min="5" max="5" width="32.3333333333333" customWidth="1"/>
  </cols>
  <sheetData>
    <row r="1" ht="42" customHeight="1" spans="1:4">
      <c r="A1" s="26" t="s">
        <v>51</v>
      </c>
      <c r="B1" s="26"/>
      <c r="C1" s="26"/>
      <c r="D1" s="26"/>
    </row>
    <row r="2" ht="20" customHeight="1" spans="1:4">
      <c r="A2" s="5" t="s">
        <v>52</v>
      </c>
      <c r="B2" s="44"/>
      <c r="C2" s="44"/>
      <c r="D2" s="44"/>
    </row>
    <row r="3" ht="18" customHeight="1" spans="1:4">
      <c r="A3" s="219" t="s">
        <v>101</v>
      </c>
      <c r="B3" s="218"/>
      <c r="C3" s="218"/>
      <c r="D3" s="218"/>
    </row>
    <row r="4" customHeight="1" spans="1:4">
      <c r="A4" s="45" t="s">
        <v>796</v>
      </c>
      <c r="B4" s="46" t="s">
        <v>122</v>
      </c>
      <c r="C4" s="46" t="s">
        <v>103</v>
      </c>
      <c r="D4" s="220" t="s">
        <v>123</v>
      </c>
    </row>
    <row r="5" customHeight="1" spans="1:4">
      <c r="A5" s="67" t="s">
        <v>797</v>
      </c>
      <c r="B5" s="79">
        <f>B6+B9+B11+B12+B13</f>
        <v>97570</v>
      </c>
      <c r="C5" s="79">
        <f>C6+C9+C11+C12+C13</f>
        <v>91651</v>
      </c>
      <c r="D5" s="221">
        <f>C5/B5</f>
        <v>0.939335861432817</v>
      </c>
    </row>
    <row r="6" customHeight="1" spans="1:4">
      <c r="A6" s="67" t="s">
        <v>783</v>
      </c>
      <c r="B6" s="79">
        <v>59000</v>
      </c>
      <c r="C6" s="79">
        <v>39720</v>
      </c>
      <c r="D6" s="221">
        <f>C6/B6</f>
        <v>0.673220338983051</v>
      </c>
    </row>
    <row r="7" customHeight="1" spans="1:4">
      <c r="A7" s="69" t="s">
        <v>798</v>
      </c>
      <c r="B7" s="222">
        <v>59000</v>
      </c>
      <c r="C7" s="56">
        <v>39720</v>
      </c>
      <c r="D7" s="223">
        <f t="shared" ref="D7:D13" si="0">C7/B7</f>
        <v>0.673220338983051</v>
      </c>
    </row>
    <row r="8" customHeight="1" spans="1:4">
      <c r="A8" s="69" t="s">
        <v>799</v>
      </c>
      <c r="B8" s="52">
        <v>0</v>
      </c>
      <c r="C8" s="52">
        <v>0</v>
      </c>
      <c r="D8" s="221"/>
    </row>
    <row r="9" customHeight="1" spans="1:4">
      <c r="A9" s="67" t="s">
        <v>786</v>
      </c>
      <c r="B9" s="80">
        <v>0</v>
      </c>
      <c r="C9" s="80">
        <v>0</v>
      </c>
      <c r="D9" s="221"/>
    </row>
    <row r="10" customHeight="1" spans="1:4">
      <c r="A10" s="69" t="s">
        <v>800</v>
      </c>
      <c r="B10" s="52">
        <v>0</v>
      </c>
      <c r="C10" s="52">
        <v>0</v>
      </c>
      <c r="D10" s="221"/>
    </row>
    <row r="11" customHeight="1" spans="1:4">
      <c r="A11" s="67" t="s">
        <v>784</v>
      </c>
      <c r="B11" s="80">
        <v>1520</v>
      </c>
      <c r="C11" s="79">
        <v>693</v>
      </c>
      <c r="D11" s="221">
        <f t="shared" si="0"/>
        <v>0.455921052631579</v>
      </c>
    </row>
    <row r="12" customHeight="1" spans="1:4">
      <c r="A12" s="67" t="s">
        <v>785</v>
      </c>
      <c r="B12" s="80">
        <v>1050</v>
      </c>
      <c r="C12" s="80">
        <v>238</v>
      </c>
      <c r="D12" s="221">
        <f t="shared" si="0"/>
        <v>0.226666666666667</v>
      </c>
    </row>
    <row r="13" customHeight="1" spans="1:4">
      <c r="A13" s="224" t="s">
        <v>787</v>
      </c>
      <c r="B13" s="225">
        <v>36000</v>
      </c>
      <c r="C13" s="72">
        <v>51000</v>
      </c>
      <c r="D13" s="226">
        <f t="shared" si="0"/>
        <v>1.41666666666667</v>
      </c>
    </row>
    <row r="14" customHeight="1" spans="1:3">
      <c r="A14" s="227" t="s">
        <v>150</v>
      </c>
      <c r="B14" s="228"/>
      <c r="C14" s="228"/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5" sqref="A5:B9"/>
    </sheetView>
  </sheetViews>
  <sheetFormatPr defaultColWidth="9.33333333333333" defaultRowHeight="35.1" customHeight="1" outlineLevelCol="1"/>
  <cols>
    <col min="1" max="1" width="52.6666666666667" style="121" customWidth="1"/>
    <col min="2" max="2" width="46.6666666666667" style="121" customWidth="1"/>
  </cols>
  <sheetData>
    <row r="1" customHeight="1" spans="1:2">
      <c r="A1" s="62" t="s">
        <v>804</v>
      </c>
      <c r="B1" s="62"/>
    </row>
    <row r="2" ht="15.95" customHeight="1" spans="1:2">
      <c r="A2" s="208"/>
      <c r="B2" s="5" t="s">
        <v>54</v>
      </c>
    </row>
    <row r="3" ht="17.1" customHeight="1" spans="1:2">
      <c r="A3" s="208"/>
      <c r="B3" s="5" t="s">
        <v>101</v>
      </c>
    </row>
    <row r="4" s="23" customFormat="1" ht="39.95" customHeight="1" spans="1:2">
      <c r="A4" s="209" t="s">
        <v>102</v>
      </c>
      <c r="B4" s="210" t="s">
        <v>103</v>
      </c>
    </row>
    <row r="5" ht="39.95" customHeight="1" spans="1:2">
      <c r="A5" s="211" t="s">
        <v>805</v>
      </c>
      <c r="B5" s="212">
        <v>99516</v>
      </c>
    </row>
    <row r="6" ht="39.95" customHeight="1" spans="1:2">
      <c r="A6" s="211" t="s">
        <v>806</v>
      </c>
      <c r="B6" s="212">
        <v>43</v>
      </c>
    </row>
    <row r="7" ht="39.95" customHeight="1" spans="1:2">
      <c r="A7" s="211" t="s">
        <v>807</v>
      </c>
      <c r="B7" s="212">
        <v>16200</v>
      </c>
    </row>
    <row r="8" ht="39.95" customHeight="1" spans="1:2">
      <c r="A8" s="211" t="s">
        <v>808</v>
      </c>
      <c r="B8" s="212"/>
    </row>
    <row r="9" ht="39.95" customHeight="1" spans="1:2">
      <c r="A9" s="213" t="s">
        <v>809</v>
      </c>
      <c r="B9" s="214">
        <v>39208</v>
      </c>
    </row>
    <row r="10" ht="39.95" customHeight="1" spans="1:2">
      <c r="A10" s="215" t="s">
        <v>739</v>
      </c>
      <c r="B10" s="216">
        <f>B7+B8+B6+B5+B9</f>
        <v>154967</v>
      </c>
    </row>
    <row r="11" ht="27" customHeight="1" spans="1:2">
      <c r="A11" s="207" t="s">
        <v>810</v>
      </c>
      <c r="B11" s="207"/>
    </row>
    <row r="12" ht="24.95" customHeight="1" spans="1:2">
      <c r="A12" s="100" t="s">
        <v>811</v>
      </c>
      <c r="B12" s="100"/>
    </row>
  </sheetData>
  <mergeCells count="3">
    <mergeCell ref="A1:B1"/>
    <mergeCell ref="A11:B11"/>
    <mergeCell ref="A12:B12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6" sqref="A6:A12"/>
    </sheetView>
  </sheetViews>
  <sheetFormatPr defaultColWidth="9.33333333333333" defaultRowHeight="24.95" customHeight="1" outlineLevelCol="5"/>
  <cols>
    <col min="1" max="1" width="65.3333333333333" style="24" customWidth="1"/>
    <col min="2" max="2" width="39.1666666666667" style="187" customWidth="1"/>
    <col min="3" max="3" width="34.5" style="43" customWidth="1"/>
    <col min="4" max="4" width="37.1666666666667" style="43" customWidth="1"/>
  </cols>
  <sheetData>
    <row r="1" ht="47.1" customHeight="1" spans="1:4">
      <c r="A1" s="170" t="s">
        <v>55</v>
      </c>
      <c r="B1" s="27"/>
      <c r="C1" s="26"/>
      <c r="D1" s="26"/>
    </row>
    <row r="2" ht="15" customHeight="1" spans="1:4">
      <c r="A2" s="188"/>
      <c r="B2" s="189"/>
      <c r="C2" s="190"/>
      <c r="D2" s="5" t="s">
        <v>56</v>
      </c>
    </row>
    <row r="3" ht="18" customHeight="1" spans="1:4">
      <c r="A3" s="188"/>
      <c r="B3" s="189"/>
      <c r="C3" s="190"/>
      <c r="D3" s="5" t="s">
        <v>101</v>
      </c>
    </row>
    <row r="4" s="185" customFormat="1" ht="36" customHeight="1" spans="1:4">
      <c r="A4" s="191" t="s">
        <v>102</v>
      </c>
      <c r="B4" s="30" t="s">
        <v>199</v>
      </c>
      <c r="C4" s="30" t="s">
        <v>200</v>
      </c>
      <c r="D4" s="192" t="s">
        <v>124</v>
      </c>
    </row>
    <row r="5" s="186" customFormat="1" ht="32.1" customHeight="1" spans="1:4">
      <c r="A5" s="193" t="s">
        <v>812</v>
      </c>
      <c r="B5" s="33">
        <f>SUM(B6:B12)</f>
        <v>99516</v>
      </c>
      <c r="C5" s="33">
        <f>SUM(C6:C12)</f>
        <v>70264</v>
      </c>
      <c r="D5" s="194">
        <f t="shared" ref="D5:D12" si="0">B5/C5</f>
        <v>1.41631560970056</v>
      </c>
    </row>
    <row r="6" s="185" customFormat="1" ht="32.1" customHeight="1" spans="1:6">
      <c r="A6" s="195" t="s">
        <v>813</v>
      </c>
      <c r="B6" s="36">
        <v>3</v>
      </c>
      <c r="C6" s="196">
        <v>19</v>
      </c>
      <c r="D6" s="197">
        <f t="shared" si="0"/>
        <v>0.157894736842105</v>
      </c>
      <c r="F6" s="186"/>
    </row>
    <row r="7" s="185" customFormat="1" ht="32.1" customHeight="1" spans="1:6">
      <c r="A7" s="195" t="s">
        <v>814</v>
      </c>
      <c r="B7" s="36">
        <v>124</v>
      </c>
      <c r="C7" s="196">
        <v>262</v>
      </c>
      <c r="D7" s="197">
        <f t="shared" si="0"/>
        <v>0.473282442748092</v>
      </c>
      <c r="F7" s="186"/>
    </row>
    <row r="8" s="185" customFormat="1" ht="32.1" customHeight="1" spans="1:6">
      <c r="A8" s="195" t="s">
        <v>815</v>
      </c>
      <c r="B8" s="36">
        <v>44786</v>
      </c>
      <c r="C8" s="198">
        <v>28316</v>
      </c>
      <c r="D8" s="197">
        <f t="shared" si="0"/>
        <v>1.58164995055799</v>
      </c>
      <c r="F8" s="186"/>
    </row>
    <row r="9" s="185" customFormat="1" ht="32.1" customHeight="1" spans="1:6">
      <c r="A9" s="195" t="s">
        <v>816</v>
      </c>
      <c r="B9" s="36">
        <v>1900</v>
      </c>
      <c r="C9" s="196">
        <v>2313</v>
      </c>
      <c r="D9" s="197">
        <f t="shared" si="0"/>
        <v>0.821444012105491</v>
      </c>
      <c r="F9" s="186"/>
    </row>
    <row r="10" s="185" customFormat="1" ht="32.1" customHeight="1" spans="1:6">
      <c r="A10" s="195" t="s">
        <v>817</v>
      </c>
      <c r="B10" s="36">
        <v>50220</v>
      </c>
      <c r="C10" s="198">
        <v>30628</v>
      </c>
      <c r="D10" s="197">
        <f t="shared" si="0"/>
        <v>1.63967611336032</v>
      </c>
      <c r="F10" s="186"/>
    </row>
    <row r="11" s="185" customFormat="1" ht="32.1" customHeight="1" spans="1:6">
      <c r="A11" s="195" t="s">
        <v>818</v>
      </c>
      <c r="B11" s="36">
        <v>2483</v>
      </c>
      <c r="C11" s="196">
        <v>1026</v>
      </c>
      <c r="D11" s="197">
        <f t="shared" si="0"/>
        <v>2.42007797270955</v>
      </c>
      <c r="F11" s="186"/>
    </row>
    <row r="12" s="185" customFormat="1" ht="32.1" customHeight="1" spans="1:6">
      <c r="A12" s="199" t="s">
        <v>819</v>
      </c>
      <c r="B12" s="36">
        <v>0</v>
      </c>
      <c r="C12" s="196">
        <v>7700</v>
      </c>
      <c r="D12" s="197">
        <f t="shared" si="0"/>
        <v>0</v>
      </c>
      <c r="F12" s="186"/>
    </row>
    <row r="13" s="186" customFormat="1" ht="32.1" customHeight="1" spans="1:4">
      <c r="A13" s="193" t="s">
        <v>820</v>
      </c>
      <c r="B13" s="200">
        <v>16200</v>
      </c>
      <c r="C13" s="201">
        <v>12900</v>
      </c>
      <c r="D13" s="194">
        <f t="shared" ref="D13:D17" si="1">B13/C13</f>
        <v>1.25581395348837</v>
      </c>
    </row>
    <row r="14" s="186" customFormat="1" ht="32.1" customHeight="1" spans="1:4">
      <c r="A14" s="193" t="s">
        <v>198</v>
      </c>
      <c r="B14" s="202"/>
      <c r="C14" s="201"/>
      <c r="D14" s="197"/>
    </row>
    <row r="15" s="186" customFormat="1" ht="32.1" customHeight="1" spans="1:4">
      <c r="A15" s="193" t="s">
        <v>821</v>
      </c>
      <c r="B15" s="200">
        <v>43</v>
      </c>
      <c r="C15" s="203">
        <v>32</v>
      </c>
      <c r="D15" s="194">
        <f t="shared" si="1"/>
        <v>1.34375</v>
      </c>
    </row>
    <row r="16" s="186" customFormat="1" ht="32.1" customHeight="1" spans="1:4">
      <c r="A16" s="193" t="s">
        <v>163</v>
      </c>
      <c r="B16" s="200">
        <v>39208</v>
      </c>
      <c r="C16" s="201">
        <v>6407</v>
      </c>
      <c r="D16" s="194">
        <f t="shared" si="1"/>
        <v>6.11955673482129</v>
      </c>
    </row>
    <row r="17" s="186" customFormat="1" ht="32.1" customHeight="1" spans="1:4">
      <c r="A17" s="204" t="s">
        <v>822</v>
      </c>
      <c r="B17" s="205">
        <f>B5+B13+B15+B16</f>
        <v>154967</v>
      </c>
      <c r="C17" s="205">
        <f>C5+C13+C15+C16</f>
        <v>89603</v>
      </c>
      <c r="D17" s="206">
        <f t="shared" si="1"/>
        <v>1.72948450386706</v>
      </c>
    </row>
    <row r="18" ht="32.1" customHeight="1" spans="1:6">
      <c r="A18" s="207" t="s">
        <v>823</v>
      </c>
      <c r="B18" s="207"/>
      <c r="C18" s="207"/>
      <c r="D18" s="207"/>
      <c r="F18" s="186"/>
    </row>
    <row r="19" ht="30" customHeight="1"/>
  </sheetData>
  <mergeCells count="2">
    <mergeCell ref="A1:D1"/>
    <mergeCell ref="A18:D18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opLeftCell="A19" workbookViewId="0">
      <selection activeCell="B50" sqref="B50"/>
    </sheetView>
  </sheetViews>
  <sheetFormatPr defaultColWidth="9.33333333333333" defaultRowHeight="30" customHeight="1" outlineLevelCol="2"/>
  <cols>
    <col min="1" max="1" width="11.3333333333333" customWidth="1"/>
    <col min="2" max="2" width="98" style="42" customWidth="1"/>
    <col min="3" max="3" width="36.5" style="169" customWidth="1"/>
  </cols>
  <sheetData>
    <row r="1" ht="42" customHeight="1" spans="1:3">
      <c r="A1" s="170" t="s">
        <v>57</v>
      </c>
      <c r="B1" s="170"/>
      <c r="C1" s="170"/>
    </row>
    <row r="2" ht="24" customHeight="1" spans="2:3">
      <c r="B2" s="102" t="s">
        <v>58</v>
      </c>
      <c r="C2" s="44"/>
    </row>
    <row r="3" ht="17.1" customHeight="1" spans="2:3">
      <c r="B3" s="217" t="s">
        <v>101</v>
      </c>
      <c r="C3" s="218"/>
    </row>
    <row r="4" s="23" customFormat="1" customHeight="1" spans="1:3">
      <c r="A4" s="173" t="s">
        <v>206</v>
      </c>
      <c r="B4" s="174" t="s">
        <v>121</v>
      </c>
      <c r="C4" s="47" t="s">
        <v>103</v>
      </c>
    </row>
    <row r="5" customHeight="1" spans="1:3">
      <c r="A5" s="175"/>
      <c r="B5" s="176" t="s">
        <v>824</v>
      </c>
      <c r="C5" s="83">
        <f>C6+C9+C13+C26+C29+C41</f>
        <v>99516</v>
      </c>
    </row>
    <row r="6" customHeight="1" spans="1:3">
      <c r="A6" s="175">
        <v>207</v>
      </c>
      <c r="B6" s="177" t="s">
        <v>345</v>
      </c>
      <c r="C6" s="125">
        <f>C7</f>
        <v>3</v>
      </c>
    </row>
    <row r="7" customHeight="1" spans="1:3">
      <c r="A7" s="175">
        <v>20707</v>
      </c>
      <c r="B7" s="177" t="s">
        <v>825</v>
      </c>
      <c r="C7" s="57">
        <f>SUM(C8)</f>
        <v>3</v>
      </c>
    </row>
    <row r="8" customHeight="1" spans="1:3">
      <c r="A8" s="178">
        <v>2070701</v>
      </c>
      <c r="B8" s="179" t="s">
        <v>826</v>
      </c>
      <c r="C8" s="57">
        <v>3</v>
      </c>
    </row>
    <row r="9" customHeight="1" spans="1:3">
      <c r="A9" s="175">
        <v>208</v>
      </c>
      <c r="B9" s="177" t="s">
        <v>369</v>
      </c>
      <c r="C9" s="125">
        <f>C10</f>
        <v>124</v>
      </c>
    </row>
    <row r="10" customHeight="1" spans="1:3">
      <c r="A10" s="175">
        <v>20822</v>
      </c>
      <c r="B10" s="177" t="s">
        <v>827</v>
      </c>
      <c r="C10" s="57">
        <f>C11+C12</f>
        <v>124</v>
      </c>
    </row>
    <row r="11" customHeight="1" spans="1:3">
      <c r="A11" s="178">
        <v>2082201</v>
      </c>
      <c r="B11" s="179" t="s">
        <v>828</v>
      </c>
      <c r="C11" s="57">
        <v>62</v>
      </c>
    </row>
    <row r="12" customHeight="1" spans="1:3">
      <c r="A12" s="178">
        <v>2082202</v>
      </c>
      <c r="B12" s="179" t="s">
        <v>829</v>
      </c>
      <c r="C12" s="57">
        <v>62</v>
      </c>
    </row>
    <row r="13" customHeight="1" spans="1:3">
      <c r="A13" s="175">
        <v>212</v>
      </c>
      <c r="B13" s="177" t="s">
        <v>479</v>
      </c>
      <c r="C13" s="83">
        <f>C14+C19+C22+C24</f>
        <v>44786</v>
      </c>
    </row>
    <row r="14" customHeight="1" spans="1:3">
      <c r="A14" s="175">
        <v>21208</v>
      </c>
      <c r="B14" s="177" t="s">
        <v>830</v>
      </c>
      <c r="C14" s="83">
        <f>SUM(C15:C18)</f>
        <v>41294</v>
      </c>
    </row>
    <row r="15" customHeight="1" spans="1:3">
      <c r="A15" s="178">
        <v>2120804</v>
      </c>
      <c r="B15" s="179" t="s">
        <v>831</v>
      </c>
      <c r="C15" s="53">
        <v>1601</v>
      </c>
    </row>
    <row r="16" customHeight="1" spans="1:3">
      <c r="A16" s="178">
        <v>2120806</v>
      </c>
      <c r="B16" s="179" t="s">
        <v>832</v>
      </c>
      <c r="C16" s="53">
        <v>4326</v>
      </c>
    </row>
    <row r="17" customHeight="1" spans="1:3">
      <c r="A17" s="178">
        <v>2120811</v>
      </c>
      <c r="B17" s="179" t="s">
        <v>833</v>
      </c>
      <c r="C17" s="53">
        <v>200</v>
      </c>
    </row>
    <row r="18" customHeight="1" spans="1:3">
      <c r="A18" s="178">
        <v>2120899</v>
      </c>
      <c r="B18" s="179" t="s">
        <v>834</v>
      </c>
      <c r="C18" s="57">
        <v>35167</v>
      </c>
    </row>
    <row r="19" customHeight="1" spans="1:3">
      <c r="A19" s="175">
        <v>21213</v>
      </c>
      <c r="B19" s="177" t="s">
        <v>835</v>
      </c>
      <c r="C19" s="125">
        <f>SUM(C20:C21)</f>
        <v>895</v>
      </c>
    </row>
    <row r="20" customHeight="1" spans="1:3">
      <c r="A20" s="178">
        <v>2121301</v>
      </c>
      <c r="B20" s="179" t="s">
        <v>836</v>
      </c>
      <c r="C20" s="57">
        <v>47</v>
      </c>
    </row>
    <row r="21" customHeight="1" spans="1:3">
      <c r="A21" s="178">
        <v>2121399</v>
      </c>
      <c r="B21" s="179" t="s">
        <v>837</v>
      </c>
      <c r="C21" s="57">
        <v>848</v>
      </c>
    </row>
    <row r="22" customHeight="1" spans="1:3">
      <c r="A22" s="175">
        <v>21214</v>
      </c>
      <c r="B22" s="177" t="s">
        <v>838</v>
      </c>
      <c r="C22" s="125">
        <f>SUM(C23)</f>
        <v>609</v>
      </c>
    </row>
    <row r="23" customHeight="1" spans="1:3">
      <c r="A23" s="178">
        <v>2121401</v>
      </c>
      <c r="B23" s="179" t="s">
        <v>839</v>
      </c>
      <c r="C23" s="57">
        <v>609</v>
      </c>
    </row>
    <row r="24" customHeight="1" spans="1:3">
      <c r="A24" s="175">
        <v>21219</v>
      </c>
      <c r="B24" s="177" t="s">
        <v>840</v>
      </c>
      <c r="C24" s="125">
        <f>SUM(C25)</f>
        <v>1988</v>
      </c>
    </row>
    <row r="25" customHeight="1" spans="1:3">
      <c r="A25" s="178">
        <v>2121999</v>
      </c>
      <c r="B25" s="179" t="s">
        <v>841</v>
      </c>
      <c r="C25" s="57">
        <v>1988</v>
      </c>
    </row>
    <row r="26" customHeight="1" spans="1:3">
      <c r="A26" s="175">
        <v>213</v>
      </c>
      <c r="B26" s="177" t="s">
        <v>491</v>
      </c>
      <c r="C26" s="125">
        <f>SUM(C27)</f>
        <v>1900</v>
      </c>
    </row>
    <row r="27" customHeight="1" spans="1:3">
      <c r="A27" s="175">
        <v>21369</v>
      </c>
      <c r="B27" s="177" t="s">
        <v>842</v>
      </c>
      <c r="C27" s="125">
        <f>SUM(C28)</f>
        <v>1900</v>
      </c>
    </row>
    <row r="28" customHeight="1" spans="1:3">
      <c r="A28" s="178">
        <v>2136902</v>
      </c>
      <c r="B28" s="179" t="s">
        <v>843</v>
      </c>
      <c r="C28" s="57">
        <v>1900</v>
      </c>
    </row>
    <row r="29" customHeight="1" spans="1:3">
      <c r="A29" s="175">
        <v>229</v>
      </c>
      <c r="B29" s="177" t="s">
        <v>667</v>
      </c>
      <c r="C29" s="83">
        <f>C30+C33+C35</f>
        <v>50220</v>
      </c>
    </row>
    <row r="30" customHeight="1" spans="1:3">
      <c r="A30" s="175">
        <v>22904</v>
      </c>
      <c r="B30" s="180" t="s">
        <v>844</v>
      </c>
      <c r="C30" s="83">
        <f>C31+C32</f>
        <v>48996</v>
      </c>
    </row>
    <row r="31" customHeight="1" spans="1:3">
      <c r="A31" s="178">
        <v>2290401</v>
      </c>
      <c r="B31" s="181" t="s">
        <v>845</v>
      </c>
      <c r="C31" s="53">
        <v>20496</v>
      </c>
    </row>
    <row r="32" customHeight="1" spans="1:3">
      <c r="A32" s="178">
        <v>2290402</v>
      </c>
      <c r="B32" s="181" t="s">
        <v>846</v>
      </c>
      <c r="C32" s="53">
        <v>28500</v>
      </c>
    </row>
    <row r="33" customHeight="1" spans="1:3">
      <c r="A33" s="175">
        <v>22908</v>
      </c>
      <c r="B33" s="177" t="s">
        <v>847</v>
      </c>
      <c r="C33" s="125">
        <f>C34</f>
        <v>27</v>
      </c>
    </row>
    <row r="34" customHeight="1" spans="1:3">
      <c r="A34" s="178">
        <v>2290804</v>
      </c>
      <c r="B34" s="179" t="s">
        <v>848</v>
      </c>
      <c r="C34" s="57">
        <v>27</v>
      </c>
    </row>
    <row r="35" customHeight="1" spans="1:3">
      <c r="A35" s="175">
        <v>22960</v>
      </c>
      <c r="B35" s="177" t="s">
        <v>849</v>
      </c>
      <c r="C35" s="83">
        <f>SUM(C36:C40)</f>
        <v>1197</v>
      </c>
    </row>
    <row r="36" customHeight="1" spans="1:3">
      <c r="A36" s="178">
        <v>2296002</v>
      </c>
      <c r="B36" s="179" t="s">
        <v>850</v>
      </c>
      <c r="C36" s="53">
        <v>994</v>
      </c>
    </row>
    <row r="37" customHeight="1" spans="1:3">
      <c r="A37" s="178">
        <v>2296003</v>
      </c>
      <c r="B37" s="179" t="s">
        <v>851</v>
      </c>
      <c r="C37" s="57">
        <v>77</v>
      </c>
    </row>
    <row r="38" customHeight="1" spans="1:3">
      <c r="A38" s="178">
        <v>2296004</v>
      </c>
      <c r="B38" s="179" t="s">
        <v>852</v>
      </c>
      <c r="C38" s="57">
        <v>12</v>
      </c>
    </row>
    <row r="39" customHeight="1" spans="1:3">
      <c r="A39" s="178">
        <v>2296006</v>
      </c>
      <c r="B39" s="181" t="s">
        <v>853</v>
      </c>
      <c r="C39" s="57">
        <v>48</v>
      </c>
    </row>
    <row r="40" customHeight="1" spans="1:3">
      <c r="A40" s="178">
        <v>2296013</v>
      </c>
      <c r="B40" s="181" t="s">
        <v>854</v>
      </c>
      <c r="C40" s="57">
        <v>66</v>
      </c>
    </row>
    <row r="41" customHeight="1" spans="1:3">
      <c r="A41" s="175">
        <v>232</v>
      </c>
      <c r="B41" s="177" t="s">
        <v>614</v>
      </c>
      <c r="C41" s="125">
        <f>C42</f>
        <v>2483</v>
      </c>
    </row>
    <row r="42" customHeight="1" spans="1:3">
      <c r="A42" s="175">
        <v>23204</v>
      </c>
      <c r="B42" s="177" t="s">
        <v>855</v>
      </c>
      <c r="C42" s="125">
        <f>SUM(C43:C43)</f>
        <v>2483</v>
      </c>
    </row>
    <row r="43" customHeight="1" spans="1:3">
      <c r="A43" s="182">
        <v>2320499</v>
      </c>
      <c r="B43" s="183" t="s">
        <v>856</v>
      </c>
      <c r="C43" s="184">
        <v>2483</v>
      </c>
    </row>
  </sheetData>
  <mergeCells count="3">
    <mergeCell ref="A1:C1"/>
    <mergeCell ref="B2:C2"/>
    <mergeCell ref="B3:C3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.33333333333333" defaultRowHeight="35.1" customHeight="1" outlineLevelCol="1"/>
  <cols>
    <col min="1" max="1" width="52.6666666666667" style="121" customWidth="1"/>
    <col min="2" max="2" width="46.6666666666667" style="121" customWidth="1"/>
  </cols>
  <sheetData>
    <row r="1" customHeight="1" spans="1:2">
      <c r="A1" s="62" t="s">
        <v>857</v>
      </c>
      <c r="B1" s="62"/>
    </row>
    <row r="2" ht="15.95" customHeight="1" spans="1:2">
      <c r="A2" s="208"/>
      <c r="B2" s="5" t="s">
        <v>60</v>
      </c>
    </row>
    <row r="3" ht="17.1" customHeight="1" spans="1:2">
      <c r="A3" s="208"/>
      <c r="B3" s="5" t="s">
        <v>101</v>
      </c>
    </row>
    <row r="4" s="23" customFormat="1" ht="39.95" customHeight="1" spans="1:2">
      <c r="A4" s="209" t="s">
        <v>102</v>
      </c>
      <c r="B4" s="210" t="s">
        <v>103</v>
      </c>
    </row>
    <row r="5" ht="39.95" customHeight="1" spans="1:2">
      <c r="A5" s="211" t="s">
        <v>805</v>
      </c>
      <c r="B5" s="212">
        <v>99516</v>
      </c>
    </row>
    <row r="6" ht="39.95" customHeight="1" spans="1:2">
      <c r="A6" s="211" t="s">
        <v>806</v>
      </c>
      <c r="B6" s="212">
        <v>43</v>
      </c>
    </row>
    <row r="7" ht="39.95" customHeight="1" spans="1:2">
      <c r="A7" s="211" t="s">
        <v>807</v>
      </c>
      <c r="B7" s="212">
        <v>16200</v>
      </c>
    </row>
    <row r="8" ht="39.95" customHeight="1" spans="1:2">
      <c r="A8" s="211" t="s">
        <v>808</v>
      </c>
      <c r="B8" s="212"/>
    </row>
    <row r="9" ht="39.95" customHeight="1" spans="1:2">
      <c r="A9" s="213" t="s">
        <v>809</v>
      </c>
      <c r="B9" s="214">
        <v>39208</v>
      </c>
    </row>
    <row r="10" ht="39.95" customHeight="1" spans="1:2">
      <c r="A10" s="215" t="s">
        <v>739</v>
      </c>
      <c r="B10" s="216">
        <f>B7+B8+B6+B5+B9</f>
        <v>154967</v>
      </c>
    </row>
    <row r="11" ht="27" customHeight="1" spans="1:2">
      <c r="A11" s="207" t="s">
        <v>858</v>
      </c>
      <c r="B11" s="207"/>
    </row>
    <row r="12" ht="24.95" customHeight="1" spans="1:2">
      <c r="A12" s="100" t="s">
        <v>859</v>
      </c>
      <c r="B12" s="100"/>
    </row>
  </sheetData>
  <mergeCells count="3">
    <mergeCell ref="A1:B1"/>
    <mergeCell ref="A11:B11"/>
    <mergeCell ref="A12:B12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6" sqref="A6:A12"/>
    </sheetView>
  </sheetViews>
  <sheetFormatPr defaultColWidth="9.33333333333333" defaultRowHeight="24.95" customHeight="1" outlineLevelCol="3"/>
  <cols>
    <col min="1" max="1" width="65.3333333333333" style="24" customWidth="1"/>
    <col min="2" max="2" width="39.1666666666667" style="187" customWidth="1"/>
    <col min="3" max="3" width="34.5" style="43" customWidth="1"/>
    <col min="4" max="4" width="37.1666666666667" style="43" customWidth="1"/>
  </cols>
  <sheetData>
    <row r="1" ht="47.1" customHeight="1" spans="1:4">
      <c r="A1" s="170" t="s">
        <v>61</v>
      </c>
      <c r="B1" s="27"/>
      <c r="C1" s="26"/>
      <c r="D1" s="26"/>
    </row>
    <row r="2" ht="15" customHeight="1" spans="1:4">
      <c r="A2" s="188"/>
      <c r="B2" s="189"/>
      <c r="C2" s="190"/>
      <c r="D2" s="5" t="s">
        <v>62</v>
      </c>
    </row>
    <row r="3" ht="18" customHeight="1" spans="1:4">
      <c r="A3" s="188"/>
      <c r="B3" s="189"/>
      <c r="C3" s="190"/>
      <c r="D3" s="5" t="s">
        <v>101</v>
      </c>
    </row>
    <row r="4" s="185" customFormat="1" ht="36" customHeight="1" spans="1:4">
      <c r="A4" s="191" t="s">
        <v>102</v>
      </c>
      <c r="B4" s="30" t="s">
        <v>199</v>
      </c>
      <c r="C4" s="30" t="s">
        <v>200</v>
      </c>
      <c r="D4" s="192" t="s">
        <v>124</v>
      </c>
    </row>
    <row r="5" s="186" customFormat="1" ht="32.1" customHeight="1" spans="1:4">
      <c r="A5" s="193" t="s">
        <v>812</v>
      </c>
      <c r="B5" s="33">
        <f>SUM(B6:B12)</f>
        <v>99516</v>
      </c>
      <c r="C5" s="33">
        <f>SUM(C6:C12)</f>
        <v>70264</v>
      </c>
      <c r="D5" s="194">
        <f>B5/C5</f>
        <v>1.41631560970056</v>
      </c>
    </row>
    <row r="6" s="185" customFormat="1" ht="32.1" customHeight="1" spans="1:4">
      <c r="A6" s="195" t="s">
        <v>813</v>
      </c>
      <c r="B6" s="36">
        <v>3</v>
      </c>
      <c r="C6" s="196">
        <v>19</v>
      </c>
      <c r="D6" s="197">
        <f t="shared" ref="D6:D11" si="0">B6/C6</f>
        <v>0.157894736842105</v>
      </c>
    </row>
    <row r="7" s="185" customFormat="1" ht="32.1" customHeight="1" spans="1:4">
      <c r="A7" s="195" t="s">
        <v>814</v>
      </c>
      <c r="B7" s="36">
        <v>124</v>
      </c>
      <c r="C7" s="196">
        <v>262</v>
      </c>
      <c r="D7" s="197">
        <f t="shared" si="0"/>
        <v>0.473282442748092</v>
      </c>
    </row>
    <row r="8" s="185" customFormat="1" ht="32.1" customHeight="1" spans="1:4">
      <c r="A8" s="195" t="s">
        <v>815</v>
      </c>
      <c r="B8" s="36">
        <v>44786</v>
      </c>
      <c r="C8" s="198">
        <v>28316</v>
      </c>
      <c r="D8" s="197">
        <f t="shared" si="0"/>
        <v>1.58164995055799</v>
      </c>
    </row>
    <row r="9" s="185" customFormat="1" ht="32.1" customHeight="1" spans="1:4">
      <c r="A9" s="195" t="s">
        <v>816</v>
      </c>
      <c r="B9" s="36">
        <v>1900</v>
      </c>
      <c r="C9" s="196">
        <v>2313</v>
      </c>
      <c r="D9" s="197">
        <f t="shared" si="0"/>
        <v>0.821444012105491</v>
      </c>
    </row>
    <row r="10" s="185" customFormat="1" ht="32.1" customHeight="1" spans="1:4">
      <c r="A10" s="195" t="s">
        <v>817</v>
      </c>
      <c r="B10" s="36">
        <v>50220</v>
      </c>
      <c r="C10" s="198">
        <v>30628</v>
      </c>
      <c r="D10" s="197">
        <f t="shared" si="0"/>
        <v>1.63967611336032</v>
      </c>
    </row>
    <row r="11" s="185" customFormat="1" ht="32.1" customHeight="1" spans="1:4">
      <c r="A11" s="195" t="s">
        <v>818</v>
      </c>
      <c r="B11" s="36">
        <v>2483</v>
      </c>
      <c r="C11" s="196">
        <v>1026</v>
      </c>
      <c r="D11" s="197">
        <f t="shared" si="0"/>
        <v>2.42007797270955</v>
      </c>
    </row>
    <row r="12" s="185" customFormat="1" ht="32.1" customHeight="1" spans="1:4">
      <c r="A12" s="199" t="s">
        <v>819</v>
      </c>
      <c r="B12" s="36">
        <v>0</v>
      </c>
      <c r="C12" s="196">
        <v>7700</v>
      </c>
      <c r="D12" s="197"/>
    </row>
    <row r="13" s="186" customFormat="1" ht="32.1" customHeight="1" spans="1:4">
      <c r="A13" s="193" t="s">
        <v>820</v>
      </c>
      <c r="B13" s="200">
        <v>16200</v>
      </c>
      <c r="C13" s="201">
        <v>12900</v>
      </c>
      <c r="D13" s="194">
        <f t="shared" ref="D13:D17" si="1">B13/C13</f>
        <v>1.25581395348837</v>
      </c>
    </row>
    <row r="14" s="186" customFormat="1" ht="32.1" customHeight="1" spans="1:4">
      <c r="A14" s="193" t="s">
        <v>198</v>
      </c>
      <c r="B14" s="202"/>
      <c r="C14" s="201"/>
      <c r="D14" s="197"/>
    </row>
    <row r="15" s="186" customFormat="1" ht="32.1" customHeight="1" spans="1:4">
      <c r="A15" s="193" t="s">
        <v>821</v>
      </c>
      <c r="B15" s="200">
        <v>43</v>
      </c>
      <c r="C15" s="203">
        <v>32</v>
      </c>
      <c r="D15" s="194">
        <f t="shared" si="1"/>
        <v>1.34375</v>
      </c>
    </row>
    <row r="16" s="186" customFormat="1" ht="32.1" customHeight="1" spans="1:4">
      <c r="A16" s="193" t="s">
        <v>163</v>
      </c>
      <c r="B16" s="200">
        <v>39208</v>
      </c>
      <c r="C16" s="201">
        <v>6407</v>
      </c>
      <c r="D16" s="194">
        <f t="shared" si="1"/>
        <v>6.11955673482129</v>
      </c>
    </row>
    <row r="17" s="186" customFormat="1" ht="32.1" customHeight="1" spans="1:4">
      <c r="A17" s="204" t="s">
        <v>822</v>
      </c>
      <c r="B17" s="205">
        <f>B5+B13+B15+B16</f>
        <v>154967</v>
      </c>
      <c r="C17" s="205">
        <f>C5+C13+C15+C16</f>
        <v>89603</v>
      </c>
      <c r="D17" s="206">
        <f t="shared" si="1"/>
        <v>1.72948450386706</v>
      </c>
    </row>
    <row r="18" ht="32.1" customHeight="1" spans="1:4">
      <c r="A18" s="207" t="s">
        <v>860</v>
      </c>
      <c r="B18" s="207"/>
      <c r="C18" s="207"/>
      <c r="D18" s="207"/>
    </row>
    <row r="19" ht="30" customHeight="1"/>
  </sheetData>
  <mergeCells count="2">
    <mergeCell ref="A1:D1"/>
    <mergeCell ref="A18:D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A10" workbookViewId="0">
      <selection activeCell="D20" sqref="D20"/>
    </sheetView>
  </sheetViews>
  <sheetFormatPr defaultColWidth="9.33333333333333" defaultRowHeight="15"/>
  <cols>
    <col min="1" max="1" width="32.8333333333333" style="109" customWidth="1"/>
    <col min="2" max="2" width="24.3333333333333" style="344" customWidth="1"/>
    <col min="3" max="3" width="24.1666666666667" style="344" customWidth="1"/>
    <col min="4" max="4" width="23" style="345" customWidth="1"/>
    <col min="5" max="5" width="27.1666666666667" style="344" customWidth="1"/>
    <col min="6" max="6" width="17.3333333333333" style="109"/>
  </cols>
  <sheetData>
    <row r="1" s="84" customFormat="1" ht="46.5" customHeight="1" spans="1:14">
      <c r="A1" s="62" t="s">
        <v>8</v>
      </c>
      <c r="B1" s="62"/>
      <c r="C1" s="62"/>
      <c r="D1" s="251"/>
      <c r="E1" s="62"/>
      <c r="F1" s="42"/>
      <c r="G1"/>
      <c r="H1"/>
      <c r="I1"/>
      <c r="J1"/>
      <c r="K1"/>
      <c r="L1"/>
      <c r="M1"/>
      <c r="N1"/>
    </row>
    <row r="2" s="84" customFormat="1" ht="16.5" customHeight="1" spans="1:14">
      <c r="A2" s="359"/>
      <c r="B2" s="359"/>
      <c r="C2" s="359"/>
      <c r="D2" s="360"/>
      <c r="E2" s="361" t="s">
        <v>120</v>
      </c>
      <c r="F2" s="42"/>
      <c r="G2"/>
      <c r="H2"/>
      <c r="I2"/>
      <c r="J2"/>
      <c r="K2"/>
      <c r="L2"/>
      <c r="M2"/>
      <c r="N2"/>
    </row>
    <row r="3" s="84" customFormat="1" ht="21.75" customHeight="1" spans="1:14">
      <c r="A3" s="122" t="s">
        <v>101</v>
      </c>
      <c r="B3" s="123"/>
      <c r="C3" s="123"/>
      <c r="D3" s="253"/>
      <c r="E3" s="123"/>
      <c r="F3" s="42"/>
      <c r="G3"/>
      <c r="H3"/>
      <c r="I3"/>
      <c r="J3"/>
      <c r="K3"/>
      <c r="L3"/>
      <c r="M3"/>
      <c r="N3"/>
    </row>
    <row r="4" s="124" customFormat="1" ht="32.1" customHeight="1" spans="1:14">
      <c r="A4" s="45" t="s">
        <v>121</v>
      </c>
      <c r="B4" s="46" t="s">
        <v>122</v>
      </c>
      <c r="C4" s="46" t="s">
        <v>103</v>
      </c>
      <c r="D4" s="347" t="s">
        <v>123</v>
      </c>
      <c r="E4" s="47" t="s">
        <v>124</v>
      </c>
      <c r="F4" s="238"/>
      <c r="G4"/>
      <c r="H4"/>
      <c r="I4"/>
      <c r="J4"/>
      <c r="K4"/>
      <c r="L4"/>
      <c r="M4"/>
      <c r="N4"/>
    </row>
    <row r="5" s="124" customFormat="1" ht="24.95" customHeight="1" spans="1:14">
      <c r="A5" s="67" t="s">
        <v>125</v>
      </c>
      <c r="B5" s="79">
        <f>SUM(B6:B19)</f>
        <v>52358</v>
      </c>
      <c r="C5" s="79">
        <f>SUM(C6:C19)</f>
        <v>54419</v>
      </c>
      <c r="D5" s="348">
        <f>C5/B5</f>
        <v>1.03936361205546</v>
      </c>
      <c r="E5" s="221">
        <v>1.1105</v>
      </c>
      <c r="F5" s="238"/>
      <c r="G5" s="23"/>
      <c r="H5" s="23"/>
      <c r="I5" s="23"/>
      <c r="J5" s="23"/>
      <c r="K5" s="23"/>
      <c r="L5" s="23"/>
      <c r="M5" s="23"/>
      <c r="N5" s="23"/>
    </row>
    <row r="6" s="84" customFormat="1" ht="24.95" customHeight="1" spans="1:14">
      <c r="A6" s="69" t="s">
        <v>126</v>
      </c>
      <c r="B6" s="56">
        <v>16174</v>
      </c>
      <c r="C6" s="56">
        <v>18197</v>
      </c>
      <c r="D6" s="349">
        <f t="shared" ref="D6:D27" si="0">C6/B6</f>
        <v>1.12507728453073</v>
      </c>
      <c r="E6" s="223">
        <v>1.2143</v>
      </c>
      <c r="F6" s="42"/>
      <c r="G6"/>
      <c r="H6"/>
      <c r="I6"/>
      <c r="J6"/>
      <c r="K6"/>
      <c r="L6"/>
      <c r="M6"/>
      <c r="N6"/>
    </row>
    <row r="7" s="84" customFormat="1" ht="24.95" customHeight="1" spans="1:14">
      <c r="A7" s="69" t="s">
        <v>127</v>
      </c>
      <c r="B7" s="56">
        <v>4568</v>
      </c>
      <c r="C7" s="56">
        <v>2286</v>
      </c>
      <c r="D7" s="349">
        <f t="shared" si="0"/>
        <v>0.500437828371278</v>
      </c>
      <c r="E7" s="223">
        <v>0.589</v>
      </c>
      <c r="F7" s="42"/>
      <c r="G7"/>
      <c r="H7"/>
      <c r="I7"/>
      <c r="J7"/>
      <c r="K7"/>
      <c r="L7"/>
      <c r="M7"/>
      <c r="N7"/>
    </row>
    <row r="8" s="84" customFormat="1" ht="24.95" customHeight="1" spans="1:14">
      <c r="A8" s="69" t="s">
        <v>128</v>
      </c>
      <c r="B8" s="56">
        <v>3542</v>
      </c>
      <c r="C8" s="56">
        <v>3129</v>
      </c>
      <c r="D8" s="349">
        <f t="shared" si="0"/>
        <v>0.883399209486166</v>
      </c>
      <c r="E8" s="223">
        <v>0.9914</v>
      </c>
      <c r="F8" s="42"/>
      <c r="G8"/>
      <c r="H8"/>
      <c r="I8"/>
      <c r="J8"/>
      <c r="K8"/>
      <c r="L8"/>
      <c r="M8"/>
      <c r="N8"/>
    </row>
    <row r="9" s="84" customFormat="1" ht="24.95" customHeight="1" spans="1:14">
      <c r="A9" s="69" t="s">
        <v>129</v>
      </c>
      <c r="B9" s="52">
        <v>0</v>
      </c>
      <c r="C9" s="52">
        <v>-1</v>
      </c>
      <c r="D9" s="349"/>
      <c r="E9" s="223">
        <v>0</v>
      </c>
      <c r="F9" s="42"/>
      <c r="G9"/>
      <c r="H9"/>
      <c r="I9"/>
      <c r="J9"/>
      <c r="K9"/>
      <c r="L9"/>
      <c r="M9"/>
      <c r="N9"/>
    </row>
    <row r="10" s="84" customFormat="1" ht="24.95" customHeight="1" spans="1:14">
      <c r="A10" s="69" t="s">
        <v>130</v>
      </c>
      <c r="B10" s="56">
        <v>2400</v>
      </c>
      <c r="C10" s="56">
        <v>2468</v>
      </c>
      <c r="D10" s="349">
        <f t="shared" si="0"/>
        <v>1.02833333333333</v>
      </c>
      <c r="E10" s="223">
        <v>1.2496</v>
      </c>
      <c r="F10" s="42"/>
      <c r="G10"/>
      <c r="H10"/>
      <c r="I10"/>
      <c r="J10"/>
      <c r="K10"/>
      <c r="L10"/>
      <c r="M10"/>
      <c r="N10"/>
    </row>
    <row r="11" s="84" customFormat="1" ht="24.95" customHeight="1" spans="1:14">
      <c r="A11" s="69" t="s">
        <v>131</v>
      </c>
      <c r="B11" s="56">
        <v>2100</v>
      </c>
      <c r="C11" s="222">
        <v>1428</v>
      </c>
      <c r="D11" s="349">
        <f t="shared" si="0"/>
        <v>0.68</v>
      </c>
      <c r="E11" s="223">
        <v>0.741</v>
      </c>
      <c r="F11" s="42"/>
      <c r="G11"/>
      <c r="H11"/>
      <c r="I11"/>
      <c r="J11"/>
      <c r="K11"/>
      <c r="L11"/>
      <c r="M11"/>
      <c r="N11"/>
    </row>
    <row r="12" s="84" customFormat="1" ht="24.95" customHeight="1" spans="1:14">
      <c r="A12" s="69" t="s">
        <v>132</v>
      </c>
      <c r="B12" s="52">
        <v>800</v>
      </c>
      <c r="C12" s="222">
        <v>1098</v>
      </c>
      <c r="D12" s="349">
        <f t="shared" si="0"/>
        <v>1.3725</v>
      </c>
      <c r="E12" s="223">
        <v>1.771</v>
      </c>
      <c r="F12" s="42"/>
      <c r="G12"/>
      <c r="H12"/>
      <c r="I12"/>
      <c r="J12"/>
      <c r="K12"/>
      <c r="L12"/>
      <c r="M12"/>
      <c r="N12"/>
    </row>
    <row r="13" s="84" customFormat="1" ht="24.95" customHeight="1" spans="1:14">
      <c r="A13" s="69" t="s">
        <v>133</v>
      </c>
      <c r="B13" s="56">
        <v>1680</v>
      </c>
      <c r="C13" s="56">
        <v>1674</v>
      </c>
      <c r="D13" s="349">
        <f t="shared" si="0"/>
        <v>0.996428571428571</v>
      </c>
      <c r="E13" s="223">
        <v>0.9947</v>
      </c>
      <c r="F13" s="42"/>
      <c r="G13"/>
      <c r="H13"/>
      <c r="I13"/>
      <c r="J13"/>
      <c r="K13"/>
      <c r="L13"/>
      <c r="M13"/>
      <c r="N13"/>
    </row>
    <row r="14" s="84" customFormat="1" ht="24.95" customHeight="1" spans="1:14">
      <c r="A14" s="69" t="s">
        <v>134</v>
      </c>
      <c r="B14" s="56">
        <v>12050</v>
      </c>
      <c r="C14" s="56">
        <v>12777</v>
      </c>
      <c r="D14" s="349">
        <f t="shared" si="0"/>
        <v>1.06033195020747</v>
      </c>
      <c r="E14" s="223">
        <v>1.0079</v>
      </c>
      <c r="F14" s="42"/>
      <c r="G14"/>
      <c r="H14"/>
      <c r="I14"/>
      <c r="J14"/>
      <c r="K14"/>
      <c r="L14"/>
      <c r="M14"/>
      <c r="N14"/>
    </row>
    <row r="15" s="84" customFormat="1" ht="24.95" customHeight="1" spans="1:14">
      <c r="A15" s="69" t="s">
        <v>135</v>
      </c>
      <c r="B15" s="222">
        <v>1950</v>
      </c>
      <c r="C15" s="222">
        <v>3317</v>
      </c>
      <c r="D15" s="349">
        <f t="shared" si="0"/>
        <v>1.70102564102564</v>
      </c>
      <c r="E15" s="223">
        <v>1.7357</v>
      </c>
      <c r="F15" s="42"/>
      <c r="G15"/>
      <c r="H15"/>
      <c r="I15"/>
      <c r="J15"/>
      <c r="K15"/>
      <c r="L15"/>
      <c r="M15"/>
      <c r="N15"/>
    </row>
    <row r="16" s="84" customFormat="1" ht="24.95" customHeight="1" spans="1:14">
      <c r="A16" s="69" t="s">
        <v>136</v>
      </c>
      <c r="B16" s="56">
        <v>1100</v>
      </c>
      <c r="C16" s="56">
        <v>1274</v>
      </c>
      <c r="D16" s="349">
        <f t="shared" si="0"/>
        <v>1.15818181818182</v>
      </c>
      <c r="E16" s="223">
        <v>1.2515</v>
      </c>
      <c r="F16" s="42"/>
      <c r="G16"/>
      <c r="H16"/>
      <c r="I16"/>
      <c r="J16"/>
      <c r="K16"/>
      <c r="L16"/>
      <c r="M16"/>
      <c r="N16"/>
    </row>
    <row r="17" s="84" customFormat="1" ht="24.95" customHeight="1" spans="1:14">
      <c r="A17" s="69" t="s">
        <v>137</v>
      </c>
      <c r="B17" s="56">
        <v>5950</v>
      </c>
      <c r="C17" s="56">
        <v>6728</v>
      </c>
      <c r="D17" s="349">
        <f t="shared" si="0"/>
        <v>1.13075630252101</v>
      </c>
      <c r="E17" s="223">
        <v>1.3128</v>
      </c>
      <c r="F17" s="42"/>
      <c r="G17"/>
      <c r="H17"/>
      <c r="I17"/>
      <c r="J17"/>
      <c r="K17"/>
      <c r="L17"/>
      <c r="M17"/>
      <c r="N17"/>
    </row>
    <row r="18" s="84" customFormat="1" ht="24.95" customHeight="1" spans="1:14">
      <c r="A18" s="69" t="s">
        <v>138</v>
      </c>
      <c r="B18" s="52">
        <v>44</v>
      </c>
      <c r="C18" s="52">
        <v>39</v>
      </c>
      <c r="D18" s="349">
        <f t="shared" si="0"/>
        <v>0.886363636363636</v>
      </c>
      <c r="E18" s="223">
        <v>0.8864</v>
      </c>
      <c r="F18" s="42"/>
      <c r="G18"/>
      <c r="H18"/>
      <c r="I18"/>
      <c r="J18"/>
      <c r="K18"/>
      <c r="L18"/>
      <c r="M18"/>
      <c r="N18"/>
    </row>
    <row r="19" s="84" customFormat="1" ht="24.95" customHeight="1" spans="1:14">
      <c r="A19" s="69" t="s">
        <v>139</v>
      </c>
      <c r="B19" s="52">
        <v>0</v>
      </c>
      <c r="C19" s="52">
        <v>5</v>
      </c>
      <c r="D19" s="349"/>
      <c r="E19" s="223"/>
      <c r="F19" s="42"/>
      <c r="G19"/>
      <c r="H19"/>
      <c r="I19"/>
      <c r="J19"/>
      <c r="K19"/>
      <c r="L19"/>
      <c r="M19"/>
      <c r="N19"/>
    </row>
    <row r="20" s="124" customFormat="1" ht="24.95" customHeight="1" spans="1:14">
      <c r="A20" s="67" t="s">
        <v>140</v>
      </c>
      <c r="B20" s="79">
        <f>SUM(B21:B27)</f>
        <v>14727</v>
      </c>
      <c r="C20" s="79">
        <f>SUM(C21:C27)</f>
        <v>14868</v>
      </c>
      <c r="D20" s="348">
        <f t="shared" si="0"/>
        <v>1.00957425137503</v>
      </c>
      <c r="E20" s="221">
        <v>1.04011065006916</v>
      </c>
      <c r="F20" s="238"/>
      <c r="G20" s="23"/>
      <c r="H20" s="23"/>
      <c r="I20" s="23"/>
      <c r="J20" s="23"/>
      <c r="K20" s="23"/>
      <c r="L20" s="23"/>
      <c r="M20" s="23"/>
      <c r="N20" s="23"/>
    </row>
    <row r="21" s="84" customFormat="1" ht="24.95" customHeight="1" spans="1:14">
      <c r="A21" s="69" t="s">
        <v>141</v>
      </c>
      <c r="B21" s="56">
        <v>3127</v>
      </c>
      <c r="C21" s="56">
        <v>4140</v>
      </c>
      <c r="D21" s="349">
        <f t="shared" si="0"/>
        <v>1.32395267029101</v>
      </c>
      <c r="E21" s="223">
        <v>1.4168</v>
      </c>
      <c r="F21" s="42"/>
      <c r="G21"/>
      <c r="H21"/>
      <c r="I21"/>
      <c r="J21"/>
      <c r="K21"/>
      <c r="L21"/>
      <c r="M21"/>
      <c r="N21"/>
    </row>
    <row r="22" s="84" customFormat="1" ht="24.95" customHeight="1" spans="1:14">
      <c r="A22" s="69" t="s">
        <v>142</v>
      </c>
      <c r="B22" s="56">
        <v>5700</v>
      </c>
      <c r="C22" s="56">
        <v>3215</v>
      </c>
      <c r="D22" s="349">
        <f t="shared" si="0"/>
        <v>0.564035087719298</v>
      </c>
      <c r="E22" s="223">
        <v>0.5576</v>
      </c>
      <c r="F22" s="42"/>
      <c r="G22"/>
      <c r="H22"/>
      <c r="I22"/>
      <c r="J22"/>
      <c r="K22"/>
      <c r="L22"/>
      <c r="M22"/>
      <c r="N22"/>
    </row>
    <row r="23" s="84" customFormat="1" ht="24.95" customHeight="1" spans="1:14">
      <c r="A23" s="69" t="s">
        <v>143</v>
      </c>
      <c r="B23" s="56">
        <v>3400</v>
      </c>
      <c r="C23" s="56">
        <v>3952</v>
      </c>
      <c r="D23" s="349">
        <f t="shared" si="0"/>
        <v>1.16235294117647</v>
      </c>
      <c r="E23" s="223">
        <v>1.2757</v>
      </c>
      <c r="F23" s="42"/>
      <c r="G23"/>
      <c r="H23"/>
      <c r="I23"/>
      <c r="J23"/>
      <c r="K23"/>
      <c r="L23"/>
      <c r="M23"/>
      <c r="N23"/>
    </row>
    <row r="24" s="84" customFormat="1" ht="24.95" customHeight="1" spans="1:14">
      <c r="A24" s="69" t="s">
        <v>144</v>
      </c>
      <c r="B24" s="52"/>
      <c r="C24" s="52"/>
      <c r="D24" s="349"/>
      <c r="E24" s="223"/>
      <c r="F24" s="42"/>
      <c r="G24"/>
      <c r="H24"/>
      <c r="I24"/>
      <c r="J24"/>
      <c r="K24"/>
      <c r="L24"/>
      <c r="M24"/>
      <c r="N24"/>
    </row>
    <row r="25" s="84" customFormat="1" spans="1:14">
      <c r="A25" s="69" t="s">
        <v>145</v>
      </c>
      <c r="B25" s="56">
        <v>2000</v>
      </c>
      <c r="C25" s="56">
        <v>2013</v>
      </c>
      <c r="D25" s="349">
        <f t="shared" si="0"/>
        <v>1.0065</v>
      </c>
      <c r="E25" s="223">
        <v>1.0055</v>
      </c>
      <c r="F25" s="42"/>
      <c r="G25"/>
      <c r="H25"/>
      <c r="I25"/>
      <c r="J25"/>
      <c r="K25"/>
      <c r="L25"/>
      <c r="M25"/>
      <c r="N25"/>
    </row>
    <row r="26" s="84" customFormat="1" ht="24.95" customHeight="1" spans="1:14">
      <c r="A26" s="69" t="s">
        <v>146</v>
      </c>
      <c r="B26" s="56">
        <v>500</v>
      </c>
      <c r="C26" s="56">
        <v>1406</v>
      </c>
      <c r="D26" s="349">
        <f t="shared" si="0"/>
        <v>2.812</v>
      </c>
      <c r="E26" s="223">
        <v>2.812</v>
      </c>
      <c r="F26" s="42"/>
      <c r="G26"/>
      <c r="H26"/>
      <c r="I26"/>
      <c r="J26"/>
      <c r="K26"/>
      <c r="L26"/>
      <c r="M26"/>
      <c r="N26"/>
    </row>
    <row r="27" s="84" customFormat="1" ht="24.95" customHeight="1" spans="1:14">
      <c r="A27" s="69" t="s">
        <v>147</v>
      </c>
      <c r="B27" s="56">
        <v>0</v>
      </c>
      <c r="C27" s="52">
        <v>142</v>
      </c>
      <c r="D27" s="349"/>
      <c r="E27" s="223">
        <v>0</v>
      </c>
      <c r="F27" s="42"/>
      <c r="G27"/>
      <c r="H27"/>
      <c r="I27"/>
      <c r="J27"/>
      <c r="K27"/>
      <c r="L27"/>
      <c r="M27"/>
      <c r="N27"/>
    </row>
    <row r="28" s="124" customFormat="1" ht="24.95" customHeight="1" spans="1:14">
      <c r="A28" s="71" t="s">
        <v>148</v>
      </c>
      <c r="B28" s="72">
        <f>B20+B5</f>
        <v>67085</v>
      </c>
      <c r="C28" s="72">
        <f>C20+C5</f>
        <v>69287</v>
      </c>
      <c r="D28" s="350">
        <f>C28/B28</f>
        <v>1.03282402921667</v>
      </c>
      <c r="E28" s="226">
        <v>1.0947</v>
      </c>
      <c r="F28" s="238"/>
      <c r="G28"/>
      <c r="H28"/>
      <c r="I28"/>
      <c r="J28"/>
      <c r="K28"/>
      <c r="L28"/>
      <c r="M28"/>
      <c r="N28"/>
    </row>
    <row r="29" s="84" customFormat="1" ht="36" customHeight="1" spans="1:14">
      <c r="A29" s="292" t="s">
        <v>149</v>
      </c>
      <c r="B29" s="292"/>
      <c r="C29" s="292"/>
      <c r="D29" s="351"/>
      <c r="E29" s="292"/>
      <c r="F29" s="42"/>
      <c r="G29"/>
      <c r="H29"/>
      <c r="I29"/>
      <c r="J29"/>
      <c r="K29"/>
      <c r="L29"/>
      <c r="M29"/>
      <c r="N29"/>
    </row>
    <row r="30" s="84" customFormat="1" ht="24.95" customHeight="1" spans="1:14">
      <c r="A30" s="352" t="s">
        <v>150</v>
      </c>
      <c r="B30" s="43"/>
      <c r="C30" s="43"/>
      <c r="D30" s="250"/>
      <c r="E30" s="43"/>
      <c r="F30" s="42"/>
      <c r="G30"/>
      <c r="H30"/>
      <c r="I30"/>
      <c r="J30"/>
      <c r="K30"/>
      <c r="L30"/>
      <c r="M30"/>
      <c r="N30"/>
    </row>
  </sheetData>
  <mergeCells count="3">
    <mergeCell ref="A1:E1"/>
    <mergeCell ref="A3:E3"/>
    <mergeCell ref="A29:E29"/>
  </mergeCells>
  <pageMargins left="0.75" right="0.75" top="1" bottom="1" header="0.5" footer="0.5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workbookViewId="0">
      <selection activeCell="B15" sqref="B15"/>
    </sheetView>
  </sheetViews>
  <sheetFormatPr defaultColWidth="9.33333333333333" defaultRowHeight="30" customHeight="1" outlineLevelCol="2"/>
  <cols>
    <col min="1" max="1" width="11.3333333333333" customWidth="1"/>
    <col min="2" max="2" width="98" style="42" customWidth="1"/>
    <col min="3" max="3" width="36.5" style="169" customWidth="1"/>
  </cols>
  <sheetData>
    <row r="1" ht="42" customHeight="1" spans="1:3">
      <c r="A1" s="170" t="s">
        <v>63</v>
      </c>
      <c r="B1" s="170"/>
      <c r="C1" s="170"/>
    </row>
    <row r="2" ht="24" customHeight="1" spans="2:3">
      <c r="B2" s="102" t="s">
        <v>64</v>
      </c>
      <c r="C2" s="44"/>
    </row>
    <row r="3" ht="17.1" customHeight="1" spans="2:3">
      <c r="B3" s="171" t="s">
        <v>101</v>
      </c>
      <c r="C3" s="172"/>
    </row>
    <row r="4" s="23" customFormat="1" customHeight="1" spans="1:3">
      <c r="A4" s="173" t="s">
        <v>206</v>
      </c>
      <c r="B4" s="174" t="s">
        <v>121</v>
      </c>
      <c r="C4" s="47" t="s">
        <v>103</v>
      </c>
    </row>
    <row r="5" customHeight="1" spans="1:3">
      <c r="A5" s="175"/>
      <c r="B5" s="176" t="s">
        <v>824</v>
      </c>
      <c r="C5" s="83">
        <f>C6+C9+C13+C26+C29+C41</f>
        <v>99516</v>
      </c>
    </row>
    <row r="6" customHeight="1" spans="1:3">
      <c r="A6" s="175">
        <v>207</v>
      </c>
      <c r="B6" s="177" t="s">
        <v>345</v>
      </c>
      <c r="C6" s="125">
        <f>C7</f>
        <v>3</v>
      </c>
    </row>
    <row r="7" customHeight="1" spans="1:3">
      <c r="A7" s="175">
        <v>20707</v>
      </c>
      <c r="B7" s="177" t="s">
        <v>825</v>
      </c>
      <c r="C7" s="57">
        <f>SUM(C8)</f>
        <v>3</v>
      </c>
    </row>
    <row r="8" customHeight="1" spans="1:3">
      <c r="A8" s="178">
        <v>2070701</v>
      </c>
      <c r="B8" s="179" t="s">
        <v>826</v>
      </c>
      <c r="C8" s="57">
        <v>3</v>
      </c>
    </row>
    <row r="9" customHeight="1" spans="1:3">
      <c r="A9" s="175">
        <v>208</v>
      </c>
      <c r="B9" s="177" t="s">
        <v>369</v>
      </c>
      <c r="C9" s="125">
        <f>C10</f>
        <v>124</v>
      </c>
    </row>
    <row r="10" customHeight="1" spans="1:3">
      <c r="A10" s="175">
        <v>20822</v>
      </c>
      <c r="B10" s="177" t="s">
        <v>827</v>
      </c>
      <c r="C10" s="57">
        <f>C11+C12</f>
        <v>124</v>
      </c>
    </row>
    <row r="11" customHeight="1" spans="1:3">
      <c r="A11" s="178">
        <v>2082201</v>
      </c>
      <c r="B11" s="179" t="s">
        <v>828</v>
      </c>
      <c r="C11" s="57">
        <v>62</v>
      </c>
    </row>
    <row r="12" customHeight="1" spans="1:3">
      <c r="A12" s="178">
        <v>2082202</v>
      </c>
      <c r="B12" s="179" t="s">
        <v>829</v>
      </c>
      <c r="C12" s="57">
        <v>62</v>
      </c>
    </row>
    <row r="13" customHeight="1" spans="1:3">
      <c r="A13" s="175">
        <v>212</v>
      </c>
      <c r="B13" s="177" t="s">
        <v>479</v>
      </c>
      <c r="C13" s="83">
        <f>C14+C19+C22+C24</f>
        <v>44786</v>
      </c>
    </row>
    <row r="14" customHeight="1" spans="1:3">
      <c r="A14" s="175">
        <v>21208</v>
      </c>
      <c r="B14" s="177" t="s">
        <v>830</v>
      </c>
      <c r="C14" s="83">
        <f>SUM(C15:C18)</f>
        <v>41294</v>
      </c>
    </row>
    <row r="15" customHeight="1" spans="1:3">
      <c r="A15" s="178">
        <v>2120804</v>
      </c>
      <c r="B15" s="179" t="s">
        <v>831</v>
      </c>
      <c r="C15" s="53">
        <v>1601</v>
      </c>
    </row>
    <row r="16" customHeight="1" spans="1:3">
      <c r="A16" s="178">
        <v>2120806</v>
      </c>
      <c r="B16" s="179" t="s">
        <v>832</v>
      </c>
      <c r="C16" s="53">
        <v>4326</v>
      </c>
    </row>
    <row r="17" customHeight="1" spans="1:3">
      <c r="A17" s="178">
        <v>2120811</v>
      </c>
      <c r="B17" s="179" t="s">
        <v>833</v>
      </c>
      <c r="C17" s="53">
        <v>200</v>
      </c>
    </row>
    <row r="18" customHeight="1" spans="1:3">
      <c r="A18" s="178">
        <v>2120899</v>
      </c>
      <c r="B18" s="179" t="s">
        <v>834</v>
      </c>
      <c r="C18" s="57">
        <v>35167</v>
      </c>
    </row>
    <row r="19" customHeight="1" spans="1:3">
      <c r="A19" s="175">
        <v>21213</v>
      </c>
      <c r="B19" s="177" t="s">
        <v>835</v>
      </c>
      <c r="C19" s="125">
        <f>SUM(C20:C21)</f>
        <v>895</v>
      </c>
    </row>
    <row r="20" customHeight="1" spans="1:3">
      <c r="A20" s="178">
        <v>2121301</v>
      </c>
      <c r="B20" s="179" t="s">
        <v>836</v>
      </c>
      <c r="C20" s="57">
        <v>47</v>
      </c>
    </row>
    <row r="21" customHeight="1" spans="1:3">
      <c r="A21" s="178">
        <v>2121399</v>
      </c>
      <c r="B21" s="179" t="s">
        <v>837</v>
      </c>
      <c r="C21" s="57">
        <v>848</v>
      </c>
    </row>
    <row r="22" customHeight="1" spans="1:3">
      <c r="A22" s="175">
        <v>21214</v>
      </c>
      <c r="B22" s="177" t="s">
        <v>838</v>
      </c>
      <c r="C22" s="125">
        <f t="shared" ref="C22:C27" si="0">SUM(C23)</f>
        <v>609</v>
      </c>
    </row>
    <row r="23" customHeight="1" spans="1:3">
      <c r="A23" s="178">
        <v>2121401</v>
      </c>
      <c r="B23" s="179" t="s">
        <v>839</v>
      </c>
      <c r="C23" s="57">
        <v>609</v>
      </c>
    </row>
    <row r="24" customHeight="1" spans="1:3">
      <c r="A24" s="175">
        <v>21219</v>
      </c>
      <c r="B24" s="177" t="s">
        <v>840</v>
      </c>
      <c r="C24" s="125">
        <f t="shared" si="0"/>
        <v>1988</v>
      </c>
    </row>
    <row r="25" customHeight="1" spans="1:3">
      <c r="A25" s="178">
        <v>2121999</v>
      </c>
      <c r="B25" s="179" t="s">
        <v>841</v>
      </c>
      <c r="C25" s="57">
        <v>1988</v>
      </c>
    </row>
    <row r="26" customHeight="1" spans="1:3">
      <c r="A26" s="175">
        <v>213</v>
      </c>
      <c r="B26" s="177" t="s">
        <v>491</v>
      </c>
      <c r="C26" s="125">
        <f t="shared" si="0"/>
        <v>1900</v>
      </c>
    </row>
    <row r="27" customHeight="1" spans="1:3">
      <c r="A27" s="175">
        <v>21369</v>
      </c>
      <c r="B27" s="177" t="s">
        <v>842</v>
      </c>
      <c r="C27" s="125">
        <f t="shared" si="0"/>
        <v>1900</v>
      </c>
    </row>
    <row r="28" customHeight="1" spans="1:3">
      <c r="A28" s="178">
        <v>2136902</v>
      </c>
      <c r="B28" s="179" t="s">
        <v>843</v>
      </c>
      <c r="C28" s="57">
        <v>1900</v>
      </c>
    </row>
    <row r="29" customHeight="1" spans="1:3">
      <c r="A29" s="175">
        <v>229</v>
      </c>
      <c r="B29" s="177" t="s">
        <v>667</v>
      </c>
      <c r="C29" s="83">
        <f>C30+C33+C35</f>
        <v>50220</v>
      </c>
    </row>
    <row r="30" customHeight="1" spans="1:3">
      <c r="A30" s="175">
        <v>22904</v>
      </c>
      <c r="B30" s="180" t="s">
        <v>844</v>
      </c>
      <c r="C30" s="83">
        <f>C31+C32</f>
        <v>48996</v>
      </c>
    </row>
    <row r="31" customHeight="1" spans="1:3">
      <c r="A31" s="178">
        <v>2290401</v>
      </c>
      <c r="B31" s="181" t="s">
        <v>845</v>
      </c>
      <c r="C31" s="53">
        <v>20496</v>
      </c>
    </row>
    <row r="32" customHeight="1" spans="1:3">
      <c r="A32" s="178">
        <v>2290402</v>
      </c>
      <c r="B32" s="181" t="s">
        <v>846</v>
      </c>
      <c r="C32" s="53">
        <v>28500</v>
      </c>
    </row>
    <row r="33" customHeight="1" spans="1:3">
      <c r="A33" s="175">
        <v>22908</v>
      </c>
      <c r="B33" s="177" t="s">
        <v>847</v>
      </c>
      <c r="C33" s="125">
        <f>C34</f>
        <v>27</v>
      </c>
    </row>
    <row r="34" customHeight="1" spans="1:3">
      <c r="A34" s="178">
        <v>2290804</v>
      </c>
      <c r="B34" s="179" t="s">
        <v>848</v>
      </c>
      <c r="C34" s="57">
        <v>27</v>
      </c>
    </row>
    <row r="35" customHeight="1" spans="1:3">
      <c r="A35" s="175">
        <v>22960</v>
      </c>
      <c r="B35" s="177" t="s">
        <v>849</v>
      </c>
      <c r="C35" s="83">
        <f>SUM(C36:C40)</f>
        <v>1197</v>
      </c>
    </row>
    <row r="36" customHeight="1" spans="1:3">
      <c r="A36" s="178">
        <v>2296002</v>
      </c>
      <c r="B36" s="179" t="s">
        <v>850</v>
      </c>
      <c r="C36" s="53">
        <v>994</v>
      </c>
    </row>
    <row r="37" customHeight="1" spans="1:3">
      <c r="A37" s="178">
        <v>2296003</v>
      </c>
      <c r="B37" s="179" t="s">
        <v>851</v>
      </c>
      <c r="C37" s="57">
        <v>77</v>
      </c>
    </row>
    <row r="38" customHeight="1" spans="1:3">
      <c r="A38" s="178">
        <v>2296004</v>
      </c>
      <c r="B38" s="179" t="s">
        <v>852</v>
      </c>
      <c r="C38" s="57">
        <v>12</v>
      </c>
    </row>
    <row r="39" customHeight="1" spans="1:3">
      <c r="A39" s="178">
        <v>2296006</v>
      </c>
      <c r="B39" s="181" t="s">
        <v>853</v>
      </c>
      <c r="C39" s="57">
        <v>48</v>
      </c>
    </row>
    <row r="40" customHeight="1" spans="1:3">
      <c r="A40" s="178">
        <v>2296013</v>
      </c>
      <c r="B40" s="181" t="s">
        <v>854</v>
      </c>
      <c r="C40" s="57">
        <v>66</v>
      </c>
    </row>
    <row r="41" customHeight="1" spans="1:3">
      <c r="A41" s="175">
        <v>232</v>
      </c>
      <c r="B41" s="177" t="s">
        <v>614</v>
      </c>
      <c r="C41" s="125">
        <f>C42</f>
        <v>2483</v>
      </c>
    </row>
    <row r="42" customHeight="1" spans="1:3">
      <c r="A42" s="175">
        <v>23204</v>
      </c>
      <c r="B42" s="177" t="s">
        <v>855</v>
      </c>
      <c r="C42" s="125">
        <f>SUM(C43:C43)</f>
        <v>2483</v>
      </c>
    </row>
    <row r="43" customHeight="1" spans="1:3">
      <c r="A43" s="182">
        <v>2320499</v>
      </c>
      <c r="B43" s="183" t="s">
        <v>856</v>
      </c>
      <c r="C43" s="184">
        <v>2483</v>
      </c>
    </row>
  </sheetData>
  <mergeCells count="3">
    <mergeCell ref="A1:C1"/>
    <mergeCell ref="B2:C2"/>
    <mergeCell ref="B3:C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5" sqref="B5"/>
    </sheetView>
  </sheetViews>
  <sheetFormatPr defaultColWidth="9.33333333333333" defaultRowHeight="30" customHeight="1" outlineLevelCol="3"/>
  <cols>
    <col min="1" max="1" width="75.6666666666667" style="42" customWidth="1"/>
    <col min="2" max="2" width="26.3333333333333" style="43" customWidth="1"/>
    <col min="3" max="3" width="34.1666666666667" customWidth="1"/>
    <col min="4" max="4" width="38.6666666666667" style="155" customWidth="1"/>
  </cols>
  <sheetData>
    <row r="1" ht="47.1" customHeight="1" spans="1:4">
      <c r="A1" s="156" t="s">
        <v>861</v>
      </c>
      <c r="B1" s="156"/>
      <c r="C1" s="156"/>
      <c r="D1" s="156"/>
    </row>
    <row r="2" ht="21" customHeight="1" spans="1:4">
      <c r="A2" s="157" t="s">
        <v>862</v>
      </c>
      <c r="B2" s="157"/>
      <c r="C2" s="157"/>
      <c r="D2" s="157"/>
    </row>
    <row r="3" ht="21" customHeight="1" spans="1:4">
      <c r="A3" s="158" t="s">
        <v>863</v>
      </c>
      <c r="B3" s="158"/>
      <c r="C3" s="158"/>
      <c r="D3" s="158"/>
    </row>
    <row r="4" customHeight="1" spans="1:4">
      <c r="A4" s="159" t="s">
        <v>864</v>
      </c>
      <c r="B4" s="159" t="s">
        <v>865</v>
      </c>
      <c r="C4" s="159" t="s">
        <v>866</v>
      </c>
      <c r="D4" s="160" t="s">
        <v>867</v>
      </c>
    </row>
    <row r="5" customHeight="1" spans="1:4">
      <c r="A5" s="159" t="s">
        <v>868</v>
      </c>
      <c r="B5" s="161">
        <f>SUM(B6:B12)</f>
        <v>5309</v>
      </c>
      <c r="C5" s="161">
        <v>11122</v>
      </c>
      <c r="D5" s="162">
        <f>B5/C5</f>
        <v>0.477342204639453</v>
      </c>
    </row>
    <row r="6" customHeight="1" spans="1:4">
      <c r="A6" s="163" t="s">
        <v>869</v>
      </c>
      <c r="B6" s="164">
        <v>50</v>
      </c>
      <c r="C6" s="165">
        <v>10</v>
      </c>
      <c r="D6" s="162">
        <f t="shared" ref="D6:D12" si="0">B6/C6</f>
        <v>5</v>
      </c>
    </row>
    <row r="7" customHeight="1" spans="1:4">
      <c r="A7" s="163" t="s">
        <v>870</v>
      </c>
      <c r="B7" s="164">
        <v>132</v>
      </c>
      <c r="C7" s="165">
        <v>219</v>
      </c>
      <c r="D7" s="162">
        <f t="shared" si="0"/>
        <v>0.602739726027397</v>
      </c>
    </row>
    <row r="8" customHeight="1" spans="1:4">
      <c r="A8" s="166" t="s">
        <v>871</v>
      </c>
      <c r="B8" s="164">
        <v>13</v>
      </c>
      <c r="C8" s="165">
        <v>0</v>
      </c>
      <c r="D8" s="162"/>
    </row>
    <row r="9" customHeight="1" spans="1:4">
      <c r="A9" s="163" t="s">
        <v>872</v>
      </c>
      <c r="B9" s="164">
        <v>3680</v>
      </c>
      <c r="C9" s="165">
        <v>2313</v>
      </c>
      <c r="D9" s="162">
        <f t="shared" si="0"/>
        <v>1.59100734976221</v>
      </c>
    </row>
    <row r="10" customHeight="1" spans="1:4">
      <c r="A10" s="163" t="s">
        <v>873</v>
      </c>
      <c r="B10" s="164">
        <v>28</v>
      </c>
      <c r="C10" s="165">
        <v>17</v>
      </c>
      <c r="D10" s="162">
        <f t="shared" si="0"/>
        <v>1.64705882352941</v>
      </c>
    </row>
    <row r="11" customHeight="1" spans="1:4">
      <c r="A11" s="163" t="s">
        <v>874</v>
      </c>
      <c r="B11" s="161">
        <v>1406</v>
      </c>
      <c r="C11" s="167">
        <v>863</v>
      </c>
      <c r="D11" s="162">
        <f t="shared" si="0"/>
        <v>1.62920046349942</v>
      </c>
    </row>
    <row r="12" customHeight="1" spans="1:4">
      <c r="A12" s="163" t="s">
        <v>875</v>
      </c>
      <c r="B12" s="168">
        <v>0</v>
      </c>
      <c r="C12" s="167">
        <v>7700</v>
      </c>
      <c r="D12" s="162">
        <f t="shared" si="0"/>
        <v>0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topLeftCell="A7" workbookViewId="0">
      <selection activeCell="A2" sqref="A2"/>
    </sheetView>
  </sheetViews>
  <sheetFormatPr defaultColWidth="9" defaultRowHeight="12.75" outlineLevelCol="1"/>
  <cols>
    <col min="1" max="1" width="62.1666666666667" style="85" customWidth="1"/>
    <col min="2" max="2" width="40.3333333333333" style="85" customWidth="1"/>
  </cols>
  <sheetData>
    <row r="1" ht="51" customHeight="1" spans="1:2">
      <c r="A1" s="144" t="s">
        <v>876</v>
      </c>
      <c r="B1" s="144"/>
    </row>
    <row r="2" s="143" customFormat="1" ht="19" customHeight="1" spans="1:2">
      <c r="A2" s="145"/>
      <c r="B2" s="112" t="s">
        <v>68</v>
      </c>
    </row>
    <row r="3" s="143" customFormat="1" ht="15" customHeight="1" spans="1:2">
      <c r="A3" s="146"/>
      <c r="B3" s="112" t="s">
        <v>877</v>
      </c>
    </row>
    <row r="4" s="108" customFormat="1" ht="21.95" customHeight="1" spans="1:2">
      <c r="A4" s="147" t="s">
        <v>878</v>
      </c>
      <c r="B4" s="148" t="s">
        <v>879</v>
      </c>
    </row>
    <row r="5" s="109" customFormat="1" ht="24.95" customHeight="1" spans="1:2">
      <c r="A5" s="149" t="s">
        <v>880</v>
      </c>
      <c r="B5" s="150"/>
    </row>
    <row r="6" s="109" customFormat="1" ht="24.95" customHeight="1" spans="1:2">
      <c r="A6" s="151" t="s">
        <v>769</v>
      </c>
      <c r="B6" s="152"/>
    </row>
    <row r="7" s="109" customFormat="1" ht="24.95" customHeight="1" spans="1:2">
      <c r="A7" s="151" t="s">
        <v>770</v>
      </c>
      <c r="B7" s="152"/>
    </row>
    <row r="8" s="109" customFormat="1" ht="24.95" customHeight="1" spans="1:2">
      <c r="A8" s="151" t="s">
        <v>771</v>
      </c>
      <c r="B8" s="152"/>
    </row>
    <row r="9" s="109" customFormat="1" ht="24.95" customHeight="1" spans="1:2">
      <c r="A9" s="151" t="s">
        <v>772</v>
      </c>
      <c r="B9" s="152"/>
    </row>
    <row r="10" s="109" customFormat="1" ht="24.95" customHeight="1" spans="1:2">
      <c r="A10" s="151" t="s">
        <v>773</v>
      </c>
      <c r="B10" s="152"/>
    </row>
    <row r="11" s="109" customFormat="1" ht="24.95" customHeight="1" spans="1:2">
      <c r="A11" s="151" t="s">
        <v>774</v>
      </c>
      <c r="B11" s="152"/>
    </row>
    <row r="12" s="109" customFormat="1" ht="24.95" customHeight="1" spans="1:2">
      <c r="A12" s="151" t="s">
        <v>775</v>
      </c>
      <c r="B12" s="152"/>
    </row>
    <row r="13" s="109" customFormat="1" ht="24.95" customHeight="1" spans="1:2">
      <c r="A13" s="151" t="s">
        <v>776</v>
      </c>
      <c r="B13" s="152"/>
    </row>
    <row r="14" s="109" customFormat="1" ht="24.95" customHeight="1" spans="1:2">
      <c r="A14" s="151" t="s">
        <v>777</v>
      </c>
      <c r="B14" s="152"/>
    </row>
    <row r="15" s="109" customFormat="1" ht="24.95" customHeight="1" spans="1:2">
      <c r="A15" s="151" t="s">
        <v>778</v>
      </c>
      <c r="B15" s="152"/>
    </row>
    <row r="16" s="109" customFormat="1" ht="24.95" customHeight="1" spans="1:2">
      <c r="A16" s="151" t="s">
        <v>779</v>
      </c>
      <c r="B16" s="152"/>
    </row>
    <row r="17" s="109" customFormat="1" ht="24.95" customHeight="1" spans="1:2">
      <c r="A17" s="153" t="s">
        <v>780</v>
      </c>
      <c r="B17" s="154"/>
    </row>
    <row r="18" ht="30" customHeight="1" spans="1:2">
      <c r="A18" s="121" t="s">
        <v>781</v>
      </c>
      <c r="B18" s="84"/>
    </row>
    <row r="19" ht="20.1" customHeight="1"/>
    <row r="20" ht="20.1" customHeight="1"/>
    <row r="21" ht="20.1" customHeight="1"/>
  </sheetData>
  <mergeCells count="2">
    <mergeCell ref="A1:B1"/>
    <mergeCell ref="A18:B18"/>
  </mergeCells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showZeros="0" workbookViewId="0">
      <selection activeCell="B32" sqref="B32"/>
    </sheetView>
  </sheetViews>
  <sheetFormatPr defaultColWidth="9" defaultRowHeight="12.75"/>
  <cols>
    <col min="1" max="1" width="56.5" style="130" customWidth="1"/>
    <col min="2" max="2" width="19" style="130" customWidth="1"/>
    <col min="3" max="14" width="8.83333333333333" style="85" customWidth="1"/>
    <col min="15" max="15" width="8.83333333333333" customWidth="1"/>
  </cols>
  <sheetData>
    <row r="1" ht="33" customHeight="1" spans="1:14">
      <c r="A1" s="88" t="s">
        <v>881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20.1" customHeight="1" spans="1:14">
      <c r="A2" s="131"/>
      <c r="B2" s="111"/>
      <c r="C2" s="86"/>
      <c r="D2" s="86"/>
      <c r="E2" s="86"/>
      <c r="F2" s="86"/>
      <c r="G2" s="86"/>
      <c r="H2" s="86"/>
      <c r="I2" s="86"/>
      <c r="J2" s="86"/>
      <c r="K2" s="86"/>
      <c r="L2" s="86"/>
      <c r="M2" s="141" t="s">
        <v>70</v>
      </c>
      <c r="N2" s="141"/>
    </row>
    <row r="3" ht="14.25" customHeight="1" spans="2:14">
      <c r="B3" s="111"/>
      <c r="G3" s="101"/>
      <c r="L3" s="102" t="s">
        <v>877</v>
      </c>
      <c r="M3" s="102"/>
      <c r="N3" s="102"/>
    </row>
    <row r="4" s="23" customFormat="1" ht="21.95" customHeight="1" spans="1:14">
      <c r="A4" s="90" t="s">
        <v>102</v>
      </c>
      <c r="B4" s="91" t="s">
        <v>882</v>
      </c>
      <c r="C4" s="92" t="s">
        <v>883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105"/>
    </row>
    <row r="5" s="23" customFormat="1" ht="66.95" customHeight="1" spans="1:14">
      <c r="A5" s="93"/>
      <c r="B5" s="94"/>
      <c r="C5" s="94" t="s">
        <v>769</v>
      </c>
      <c r="D5" s="94" t="s">
        <v>770</v>
      </c>
      <c r="E5" s="94" t="s">
        <v>771</v>
      </c>
      <c r="F5" s="94" t="s">
        <v>772</v>
      </c>
      <c r="G5" s="94" t="s">
        <v>773</v>
      </c>
      <c r="H5" s="94" t="s">
        <v>774</v>
      </c>
      <c r="I5" s="94" t="s">
        <v>775</v>
      </c>
      <c r="J5" s="94" t="s">
        <v>776</v>
      </c>
      <c r="K5" s="94" t="s">
        <v>777</v>
      </c>
      <c r="L5" s="94" t="s">
        <v>778</v>
      </c>
      <c r="M5" s="94" t="s">
        <v>779</v>
      </c>
      <c r="N5" s="106" t="s">
        <v>780</v>
      </c>
    </row>
    <row r="6" ht="20.1" customHeight="1" spans="1:14">
      <c r="A6" s="132" t="s">
        <v>884</v>
      </c>
      <c r="B6" s="133">
        <f>SUM(B7:B34)</f>
        <v>5309</v>
      </c>
      <c r="C6" s="134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42"/>
    </row>
    <row r="7" ht="20.1" customHeight="1" spans="1:14">
      <c r="A7" s="132" t="s">
        <v>885</v>
      </c>
      <c r="B7" s="133"/>
      <c r="C7" s="136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42"/>
    </row>
    <row r="8" ht="20.1" customHeight="1" spans="1:14">
      <c r="A8" s="132" t="s">
        <v>869</v>
      </c>
      <c r="B8" s="133">
        <v>50</v>
      </c>
      <c r="C8" s="136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42"/>
    </row>
    <row r="9" ht="20.1" customHeight="1" spans="1:14">
      <c r="A9" s="132" t="s">
        <v>886</v>
      </c>
      <c r="B9" s="133"/>
      <c r="C9" s="137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42"/>
    </row>
    <row r="10" ht="20.1" customHeight="1" spans="1:14">
      <c r="A10" s="132" t="s">
        <v>870</v>
      </c>
      <c r="B10" s="133">
        <v>132</v>
      </c>
      <c r="C10" s="137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42"/>
    </row>
    <row r="11" ht="20.1" customHeight="1" spans="1:14">
      <c r="A11" s="132" t="s">
        <v>887</v>
      </c>
      <c r="B11" s="133"/>
      <c r="C11" s="137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42"/>
    </row>
    <row r="12" ht="20.1" customHeight="1" spans="1:14">
      <c r="A12" s="132" t="s">
        <v>888</v>
      </c>
      <c r="B12" s="133"/>
      <c r="C12" s="137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42"/>
    </row>
    <row r="13" ht="20.1" customHeight="1" spans="1:14">
      <c r="A13" s="132" t="s">
        <v>889</v>
      </c>
      <c r="B13" s="133"/>
      <c r="C13" s="137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42"/>
    </row>
    <row r="14" ht="20.1" customHeight="1" spans="1:14">
      <c r="A14" s="132" t="s">
        <v>890</v>
      </c>
      <c r="B14" s="133"/>
      <c r="C14" s="136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42"/>
    </row>
    <row r="15" ht="20.1" customHeight="1" spans="1:14">
      <c r="A15" s="132" t="s">
        <v>891</v>
      </c>
      <c r="B15" s="133"/>
      <c r="C15" s="137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42"/>
    </row>
    <row r="16" ht="20.1" customHeight="1" spans="1:14">
      <c r="A16" s="132" t="s">
        <v>892</v>
      </c>
      <c r="B16" s="133"/>
      <c r="C16" s="138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42"/>
    </row>
    <row r="17" ht="20.1" customHeight="1" spans="1:14">
      <c r="A17" s="132" t="s">
        <v>871</v>
      </c>
      <c r="B17" s="133">
        <v>13</v>
      </c>
      <c r="C17" s="137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42"/>
    </row>
    <row r="18" ht="20.1" customHeight="1" spans="1:14">
      <c r="A18" s="132" t="s">
        <v>893</v>
      </c>
      <c r="B18" s="133"/>
      <c r="C18" s="137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42"/>
    </row>
    <row r="19" ht="20.1" customHeight="1" spans="1:14">
      <c r="A19" s="132" t="s">
        <v>894</v>
      </c>
      <c r="B19" s="133"/>
      <c r="C19" s="137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42"/>
    </row>
    <row r="20" ht="20.1" customHeight="1" spans="1:14">
      <c r="A20" s="132" t="s">
        <v>895</v>
      </c>
      <c r="B20" s="133"/>
      <c r="C20" s="137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42"/>
    </row>
    <row r="21" ht="20.1" customHeight="1" spans="1:14">
      <c r="A21" s="132" t="s">
        <v>872</v>
      </c>
      <c r="B21" s="133">
        <v>3680</v>
      </c>
      <c r="C21" s="137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42"/>
    </row>
    <row r="22" ht="20.1" customHeight="1" spans="1:14">
      <c r="A22" s="132" t="s">
        <v>896</v>
      </c>
      <c r="B22" s="133"/>
      <c r="C22" s="137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42"/>
    </row>
    <row r="23" ht="20.1" customHeight="1" spans="1:14">
      <c r="A23" s="132" t="s">
        <v>897</v>
      </c>
      <c r="B23" s="133">
        <v>0</v>
      </c>
      <c r="C23" s="137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42"/>
    </row>
    <row r="24" ht="20.1" customHeight="1" spans="1:14">
      <c r="A24" s="132" t="s">
        <v>898</v>
      </c>
      <c r="B24" s="133">
        <v>0</v>
      </c>
      <c r="C24" s="137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42"/>
    </row>
    <row r="25" ht="20.1" customHeight="1" spans="1:14">
      <c r="A25" s="132" t="s">
        <v>899</v>
      </c>
      <c r="B25" s="133">
        <v>0</v>
      </c>
      <c r="C25" s="137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42"/>
    </row>
    <row r="26" ht="20.1" customHeight="1" spans="1:14">
      <c r="A26" s="132" t="s">
        <v>900</v>
      </c>
      <c r="B26" s="133">
        <v>0</v>
      </c>
      <c r="C26" s="137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42"/>
    </row>
    <row r="27" ht="20.1" customHeight="1" spans="1:14">
      <c r="A27" s="132" t="s">
        <v>901</v>
      </c>
      <c r="B27" s="133">
        <v>0</v>
      </c>
      <c r="C27" s="137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42"/>
    </row>
    <row r="28" ht="20.1" customHeight="1" spans="1:14">
      <c r="A28" s="132" t="s">
        <v>902</v>
      </c>
      <c r="B28" s="133">
        <v>0</v>
      </c>
      <c r="C28" s="137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42"/>
    </row>
    <row r="29" ht="20.1" customHeight="1" spans="1:14">
      <c r="A29" s="132" t="s">
        <v>903</v>
      </c>
      <c r="B29" s="133">
        <v>0</v>
      </c>
      <c r="C29" s="137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42"/>
    </row>
    <row r="30" ht="20.1" customHeight="1" spans="1:14">
      <c r="A30" s="132" t="s">
        <v>904</v>
      </c>
      <c r="B30" s="133">
        <v>0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42"/>
    </row>
    <row r="31" ht="20.1" customHeight="1" spans="1:14">
      <c r="A31" s="132" t="s">
        <v>873</v>
      </c>
      <c r="B31" s="133">
        <v>28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42"/>
    </row>
    <row r="32" ht="20.1" customHeight="1" spans="1:14">
      <c r="A32" s="132" t="s">
        <v>874</v>
      </c>
      <c r="B32" s="133">
        <v>1406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42"/>
    </row>
    <row r="33" ht="20.1" customHeight="1" spans="1:14">
      <c r="A33" s="132" t="s">
        <v>905</v>
      </c>
      <c r="B33" s="133">
        <v>0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42"/>
    </row>
    <row r="34" ht="20.1" customHeight="1" spans="1:14">
      <c r="A34" s="139" t="s">
        <v>875</v>
      </c>
      <c r="B34" s="140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07"/>
    </row>
    <row r="36" spans="1:2">
      <c r="A36" s="121" t="s">
        <v>781</v>
      </c>
      <c r="B36" s="121"/>
    </row>
  </sheetData>
  <mergeCells count="7">
    <mergeCell ref="A1:N1"/>
    <mergeCell ref="M2:N2"/>
    <mergeCell ref="L3:N3"/>
    <mergeCell ref="C4:N4"/>
    <mergeCell ref="A36:B36"/>
    <mergeCell ref="A4:A5"/>
    <mergeCell ref="B4:B5"/>
  </mergeCells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B11" sqref="B11"/>
    </sheetView>
  </sheetViews>
  <sheetFormatPr defaultColWidth="9.33333333333333" defaultRowHeight="30" customHeight="1" outlineLevelCol="1"/>
  <cols>
    <col min="1" max="1" width="61" style="84" customWidth="1"/>
    <col min="2" max="2" width="44.3333333333333" style="85" customWidth="1"/>
  </cols>
  <sheetData>
    <row r="1" ht="51" customHeight="1" spans="1:2">
      <c r="A1" s="62" t="s">
        <v>72</v>
      </c>
      <c r="B1" s="62"/>
    </row>
    <row r="2" ht="20" customHeight="1" spans="1:2">
      <c r="A2" s="127"/>
      <c r="B2" s="122" t="s">
        <v>73</v>
      </c>
    </row>
    <row r="3" ht="29" customHeight="1" spans="1:2">
      <c r="A3" s="122" t="s">
        <v>101</v>
      </c>
      <c r="B3" s="122"/>
    </row>
    <row r="4" s="23" customFormat="1" customHeight="1" spans="1:2">
      <c r="A4" s="45" t="s">
        <v>121</v>
      </c>
      <c r="B4" s="47" t="s">
        <v>103</v>
      </c>
    </row>
    <row r="5" customHeight="1" spans="1:2">
      <c r="A5" s="67" t="s">
        <v>906</v>
      </c>
      <c r="B5" s="57"/>
    </row>
    <row r="6" customHeight="1" spans="1:2">
      <c r="A6" s="69" t="s">
        <v>907</v>
      </c>
      <c r="B6" s="57"/>
    </row>
    <row r="7" customHeight="1" spans="1:2">
      <c r="A7" s="69" t="s">
        <v>908</v>
      </c>
      <c r="B7" s="57"/>
    </row>
    <row r="8" customHeight="1" spans="1:2">
      <c r="A8" s="69" t="s">
        <v>909</v>
      </c>
      <c r="B8" s="57"/>
    </row>
    <row r="9" customHeight="1" spans="1:2">
      <c r="A9" s="69" t="s">
        <v>910</v>
      </c>
      <c r="B9" s="57"/>
    </row>
    <row r="10" customHeight="1" spans="1:2">
      <c r="A10" s="69" t="s">
        <v>911</v>
      </c>
      <c r="B10" s="57"/>
    </row>
    <row r="11" customHeight="1" spans="1:2">
      <c r="A11" s="67" t="s">
        <v>105</v>
      </c>
      <c r="B11" s="125">
        <v>16</v>
      </c>
    </row>
    <row r="12" customHeight="1" spans="1:2">
      <c r="A12" s="67" t="s">
        <v>912</v>
      </c>
      <c r="B12" s="57"/>
    </row>
    <row r="13" customHeight="1" spans="1:2">
      <c r="A13" s="69"/>
      <c r="B13" s="57"/>
    </row>
    <row r="14" customHeight="1" spans="1:2">
      <c r="A14" s="71" t="s">
        <v>116</v>
      </c>
      <c r="B14" s="126">
        <f>B12+B11+B5</f>
        <v>16</v>
      </c>
    </row>
    <row r="15" customHeight="1" spans="1:1">
      <c r="A15" s="128" t="s">
        <v>150</v>
      </c>
    </row>
    <row r="16" customHeight="1" spans="1:1">
      <c r="A16" s="128" t="s">
        <v>150</v>
      </c>
    </row>
    <row r="17" customHeight="1" spans="1:1">
      <c r="A17" s="129" t="s">
        <v>150</v>
      </c>
    </row>
    <row r="32" customHeight="1" spans="1:1">
      <c r="A32" s="129" t="s">
        <v>150</v>
      </c>
    </row>
  </sheetData>
  <mergeCells count="2">
    <mergeCell ref="A1:B1"/>
    <mergeCell ref="A3:B3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B15" sqref="B15"/>
    </sheetView>
  </sheetViews>
  <sheetFormatPr defaultColWidth="9.33333333333333" defaultRowHeight="30" customHeight="1" outlineLevelCol="1"/>
  <cols>
    <col min="1" max="1" width="61" style="84" customWidth="1"/>
    <col min="2" max="2" width="44.3333333333333" style="85" customWidth="1"/>
  </cols>
  <sheetData>
    <row r="1" ht="51" customHeight="1" spans="1:2">
      <c r="A1" s="62" t="s">
        <v>74</v>
      </c>
      <c r="B1" s="62"/>
    </row>
    <row r="2" ht="22" customHeight="1" spans="1:2">
      <c r="A2" s="127"/>
      <c r="B2" s="122" t="s">
        <v>75</v>
      </c>
    </row>
    <row r="3" ht="21" customHeight="1" spans="1:2">
      <c r="A3" s="122" t="s">
        <v>101</v>
      </c>
      <c r="B3" s="122"/>
    </row>
    <row r="4" s="23" customFormat="1" customHeight="1" spans="1:2">
      <c r="A4" s="45" t="s">
        <v>121</v>
      </c>
      <c r="B4" s="47" t="s">
        <v>103</v>
      </c>
    </row>
    <row r="5" customHeight="1" spans="1:2">
      <c r="A5" s="67" t="s">
        <v>906</v>
      </c>
      <c r="B5" s="57"/>
    </row>
    <row r="6" customHeight="1" spans="1:2">
      <c r="A6" s="69" t="s">
        <v>907</v>
      </c>
      <c r="B6" s="57"/>
    </row>
    <row r="7" customHeight="1" spans="1:2">
      <c r="A7" s="69" t="s">
        <v>908</v>
      </c>
      <c r="B7" s="57"/>
    </row>
    <row r="8" customHeight="1" spans="1:2">
      <c r="A8" s="69" t="s">
        <v>909</v>
      </c>
      <c r="B8" s="57"/>
    </row>
    <row r="9" customHeight="1" spans="1:2">
      <c r="A9" s="69" t="s">
        <v>910</v>
      </c>
      <c r="B9" s="57"/>
    </row>
    <row r="10" customHeight="1" spans="1:2">
      <c r="A10" s="69" t="s">
        <v>911</v>
      </c>
      <c r="B10" s="57"/>
    </row>
    <row r="11" customHeight="1" spans="1:2">
      <c r="A11" s="67" t="s">
        <v>105</v>
      </c>
      <c r="B11" s="125">
        <v>16</v>
      </c>
    </row>
    <row r="12" customHeight="1" spans="1:2">
      <c r="A12" s="67" t="s">
        <v>912</v>
      </c>
      <c r="B12" s="57"/>
    </row>
    <row r="13" customHeight="1" spans="1:2">
      <c r="A13" s="69"/>
      <c r="B13" s="57"/>
    </row>
    <row r="14" customHeight="1" spans="1:2">
      <c r="A14" s="71" t="s">
        <v>116</v>
      </c>
      <c r="B14" s="126">
        <f>B12+B11+B5</f>
        <v>16</v>
      </c>
    </row>
    <row r="15" customHeight="1" spans="1:1">
      <c r="A15" s="128" t="s">
        <v>150</v>
      </c>
    </row>
    <row r="16" customHeight="1" spans="1:1">
      <c r="A16" s="128" t="s">
        <v>150</v>
      </c>
    </row>
    <row r="17" customHeight="1" spans="1:1">
      <c r="A17" s="129" t="s">
        <v>150</v>
      </c>
    </row>
    <row r="32" customHeight="1" spans="1:1">
      <c r="A32" s="129" t="s">
        <v>150</v>
      </c>
    </row>
  </sheetData>
  <mergeCells count="2">
    <mergeCell ref="A1:B1"/>
    <mergeCell ref="A3:B3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opLeftCell="A4" workbookViewId="0">
      <selection activeCell="C17" sqref="C17"/>
    </sheetView>
  </sheetViews>
  <sheetFormatPr defaultColWidth="9.33333333333333" defaultRowHeight="35.1" customHeight="1" outlineLevelCol="5"/>
  <cols>
    <col min="1" max="1" width="71.6666666666667" style="42" customWidth="1"/>
    <col min="2" max="2" width="40.1666666666667" style="43" customWidth="1"/>
    <col min="3" max="6" width="40.1666666666667" style="84" customWidth="1"/>
  </cols>
  <sheetData>
    <row r="1" ht="73" customHeight="1" spans="1:2">
      <c r="A1" s="62" t="s">
        <v>76</v>
      </c>
      <c r="B1" s="62"/>
    </row>
    <row r="2" ht="27" customHeight="1" spans="1:2">
      <c r="A2" s="122" t="s">
        <v>77</v>
      </c>
      <c r="B2" s="123"/>
    </row>
    <row r="3" ht="12.95" customHeight="1" spans="1:2">
      <c r="A3" s="122" t="s">
        <v>101</v>
      </c>
      <c r="B3" s="123"/>
    </row>
    <row r="4" s="23" customFormat="1" customHeight="1" spans="1:6">
      <c r="A4" s="45" t="s">
        <v>121</v>
      </c>
      <c r="B4" s="47" t="s">
        <v>103</v>
      </c>
      <c r="C4" s="124"/>
      <c r="D4" s="124"/>
      <c r="E4" s="124"/>
      <c r="F4" s="124"/>
    </row>
    <row r="5" ht="30" customHeight="1" spans="1:2">
      <c r="A5" s="67" t="s">
        <v>812</v>
      </c>
      <c r="B5" s="125">
        <f>SUM(B6:B9)</f>
        <v>11</v>
      </c>
    </row>
    <row r="6" ht="30" customHeight="1" spans="1:2">
      <c r="A6" s="69" t="s">
        <v>913</v>
      </c>
      <c r="B6" s="57"/>
    </row>
    <row r="7" ht="30" customHeight="1" spans="1:2">
      <c r="A7" s="69" t="s">
        <v>914</v>
      </c>
      <c r="B7" s="57"/>
    </row>
    <row r="8" ht="30" customHeight="1" spans="1:2">
      <c r="A8" s="69" t="s">
        <v>915</v>
      </c>
      <c r="B8" s="57"/>
    </row>
    <row r="9" ht="30" customHeight="1" spans="1:2">
      <c r="A9" s="69" t="s">
        <v>916</v>
      </c>
      <c r="B9" s="57">
        <v>11</v>
      </c>
    </row>
    <row r="10" ht="30" customHeight="1" spans="1:2">
      <c r="A10" s="67" t="s">
        <v>158</v>
      </c>
      <c r="B10" s="57"/>
    </row>
    <row r="11" ht="30" customHeight="1" spans="1:2">
      <c r="A11" s="67" t="s">
        <v>917</v>
      </c>
      <c r="B11" s="125"/>
    </row>
    <row r="12" ht="30" customHeight="1" spans="1:2">
      <c r="A12" s="67" t="s">
        <v>918</v>
      </c>
      <c r="B12" s="125">
        <v>5</v>
      </c>
    </row>
    <row r="13" customHeight="1" spans="1:2">
      <c r="A13" s="71" t="s">
        <v>165</v>
      </c>
      <c r="B13" s="126">
        <f>B12+B11+B10+B5</f>
        <v>16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1" sqref="A11"/>
    </sheetView>
  </sheetViews>
  <sheetFormatPr defaultColWidth="9.33333333333333" defaultRowHeight="35.1" customHeight="1" outlineLevelCol="5"/>
  <cols>
    <col min="1" max="1" width="71.6666666666667" style="42" customWidth="1"/>
    <col min="2" max="2" width="40.1666666666667" style="43" customWidth="1"/>
    <col min="3" max="6" width="40.1666666666667" style="84" customWidth="1"/>
  </cols>
  <sheetData>
    <row r="1" ht="73" customHeight="1" spans="1:2">
      <c r="A1" s="62" t="s">
        <v>78</v>
      </c>
      <c r="B1" s="62"/>
    </row>
    <row r="2" ht="27" customHeight="1" spans="1:2">
      <c r="A2" s="122" t="s">
        <v>79</v>
      </c>
      <c r="B2" s="123"/>
    </row>
    <row r="3" ht="12.95" customHeight="1" spans="1:2">
      <c r="A3" s="122" t="s">
        <v>101</v>
      </c>
      <c r="B3" s="123"/>
    </row>
    <row r="4" s="23" customFormat="1" customHeight="1" spans="1:6">
      <c r="A4" s="45" t="s">
        <v>121</v>
      </c>
      <c r="B4" s="47" t="s">
        <v>103</v>
      </c>
      <c r="C4" s="124"/>
      <c r="D4" s="124"/>
      <c r="E4" s="124"/>
      <c r="F4" s="124"/>
    </row>
    <row r="5" ht="30" customHeight="1" spans="1:2">
      <c r="A5" s="67" t="s">
        <v>812</v>
      </c>
      <c r="B5" s="125">
        <f>SUM(B6:B9)</f>
        <v>11</v>
      </c>
    </row>
    <row r="6" ht="30" customHeight="1" spans="1:2">
      <c r="A6" s="69" t="s">
        <v>913</v>
      </c>
      <c r="B6" s="57"/>
    </row>
    <row r="7" ht="30" customHeight="1" spans="1:2">
      <c r="A7" s="69" t="s">
        <v>914</v>
      </c>
      <c r="B7" s="57"/>
    </row>
    <row r="8" ht="30" customHeight="1" spans="1:2">
      <c r="A8" s="69" t="s">
        <v>915</v>
      </c>
      <c r="B8" s="57"/>
    </row>
    <row r="9" ht="30" customHeight="1" spans="1:2">
      <c r="A9" s="69" t="s">
        <v>916</v>
      </c>
      <c r="B9" s="57">
        <v>11</v>
      </c>
    </row>
    <row r="10" ht="30" customHeight="1" spans="1:2">
      <c r="A10" s="67" t="s">
        <v>158</v>
      </c>
      <c r="B10" s="57"/>
    </row>
    <row r="11" ht="30" customHeight="1" spans="1:2">
      <c r="A11" s="67" t="s">
        <v>917</v>
      </c>
      <c r="B11" s="125"/>
    </row>
    <row r="12" ht="30" customHeight="1" spans="1:2">
      <c r="A12" s="67" t="s">
        <v>918</v>
      </c>
      <c r="B12" s="125">
        <v>5</v>
      </c>
    </row>
    <row r="13" customHeight="1" spans="1:2">
      <c r="A13" s="71" t="s">
        <v>165</v>
      </c>
      <c r="B13" s="126">
        <f>B12+B11+B10+B5</f>
        <v>16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8"/>
  <sheetViews>
    <sheetView topLeftCell="A7" workbookViewId="0">
      <selection activeCell="A18" sqref="A18:B19"/>
    </sheetView>
  </sheetViews>
  <sheetFormatPr defaultColWidth="9" defaultRowHeight="12.75" outlineLevelCol="1"/>
  <cols>
    <col min="1" max="1" width="56" style="85" customWidth="1"/>
    <col min="2" max="2" width="43.3333333333333" style="85" customWidth="1"/>
  </cols>
  <sheetData>
    <row r="1" ht="36.95" customHeight="1" spans="1:2">
      <c r="A1" s="110" t="s">
        <v>919</v>
      </c>
      <c r="B1" s="110"/>
    </row>
    <row r="2" ht="18" customHeight="1" spans="1:2">
      <c r="A2" s="110"/>
      <c r="B2" s="111" t="s">
        <v>81</v>
      </c>
    </row>
    <row r="3" ht="18.75" customHeight="1" spans="2:2">
      <c r="B3" s="112" t="s">
        <v>877</v>
      </c>
    </row>
    <row r="4" s="108" customFormat="1" ht="30.95" customHeight="1" spans="1:2">
      <c r="A4" s="113" t="s">
        <v>878</v>
      </c>
      <c r="B4" s="114" t="s">
        <v>920</v>
      </c>
    </row>
    <row r="5" s="109" customFormat="1" ht="21.95" customHeight="1" spans="1:2">
      <c r="A5" s="115" t="s">
        <v>880</v>
      </c>
      <c r="B5" s="116"/>
    </row>
    <row r="6" s="109" customFormat="1" ht="21.95" customHeight="1" spans="1:2">
      <c r="A6" s="117" t="s">
        <v>769</v>
      </c>
      <c r="B6" s="118"/>
    </row>
    <row r="7" s="109" customFormat="1" ht="21.95" customHeight="1" spans="1:2">
      <c r="A7" s="117" t="s">
        <v>770</v>
      </c>
      <c r="B7" s="118"/>
    </row>
    <row r="8" s="109" customFormat="1" ht="21.95" customHeight="1" spans="1:2">
      <c r="A8" s="117" t="s">
        <v>771</v>
      </c>
      <c r="B8" s="118"/>
    </row>
    <row r="9" s="109" customFormat="1" ht="21.95" customHeight="1" spans="1:2">
      <c r="A9" s="117" t="s">
        <v>772</v>
      </c>
      <c r="B9" s="118"/>
    </row>
    <row r="10" s="109" customFormat="1" ht="21.95" customHeight="1" spans="1:2">
      <c r="A10" s="117" t="s">
        <v>773</v>
      </c>
      <c r="B10" s="118"/>
    </row>
    <row r="11" s="109" customFormat="1" ht="21.95" customHeight="1" spans="1:2">
      <c r="A11" s="117" t="s">
        <v>774</v>
      </c>
      <c r="B11" s="118"/>
    </row>
    <row r="12" s="109" customFormat="1" ht="21.95" customHeight="1" spans="1:2">
      <c r="A12" s="117" t="s">
        <v>775</v>
      </c>
      <c r="B12" s="118"/>
    </row>
    <row r="13" s="109" customFormat="1" ht="21.95" customHeight="1" spans="1:2">
      <c r="A13" s="117" t="s">
        <v>776</v>
      </c>
      <c r="B13" s="118"/>
    </row>
    <row r="14" s="109" customFormat="1" ht="21.95" customHeight="1" spans="1:2">
      <c r="A14" s="117" t="s">
        <v>777</v>
      </c>
      <c r="B14" s="118"/>
    </row>
    <row r="15" s="109" customFormat="1" ht="21.95" customHeight="1" spans="1:2">
      <c r="A15" s="117" t="s">
        <v>778</v>
      </c>
      <c r="B15" s="118"/>
    </row>
    <row r="16" s="109" customFormat="1" ht="21.95" customHeight="1" spans="1:2">
      <c r="A16" s="117" t="s">
        <v>779</v>
      </c>
      <c r="B16" s="118"/>
    </row>
    <row r="17" s="109" customFormat="1" ht="21.95" customHeight="1" spans="1:2">
      <c r="A17" s="119" t="s">
        <v>780</v>
      </c>
      <c r="B17" s="120"/>
    </row>
    <row r="18" ht="20.1" customHeight="1" spans="1:2">
      <c r="A18" s="121" t="s">
        <v>781</v>
      </c>
      <c r="B18" s="84"/>
    </row>
    <row r="19" ht="20.1" customHeight="1"/>
    <row r="20" ht="20.1" customHeight="1"/>
    <row r="22" spans="1:2">
      <c r="A22" s="84"/>
      <c r="B22" s="84"/>
    </row>
    <row r="23" spans="1:2">
      <c r="A23" s="84"/>
      <c r="B23" s="84"/>
    </row>
    <row r="24" spans="1:2">
      <c r="A24" s="84"/>
      <c r="B24" s="84"/>
    </row>
    <row r="25" spans="1:2">
      <c r="A25" s="84"/>
      <c r="B25" s="84"/>
    </row>
    <row r="26" spans="1:2">
      <c r="A26" s="84"/>
      <c r="B26" s="84"/>
    </row>
    <row r="27" spans="1:2">
      <c r="A27" s="84"/>
      <c r="B27" s="84"/>
    </row>
    <row r="28" spans="1:2">
      <c r="A28" s="84"/>
      <c r="B28" s="84"/>
    </row>
  </sheetData>
  <mergeCells count="2">
    <mergeCell ref="A1:B1"/>
    <mergeCell ref="A18:B18"/>
  </mergeCells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workbookViewId="0">
      <selection activeCell="B8" sqref="B8"/>
    </sheetView>
  </sheetViews>
  <sheetFormatPr defaultColWidth="9.33333333333333" defaultRowHeight="12.75"/>
  <cols>
    <col min="1" max="1" width="41.8333333333333" style="84" customWidth="1"/>
    <col min="2" max="2" width="20.3333333333333" style="84" customWidth="1"/>
    <col min="3" max="14" width="13.3333333333333" style="85" customWidth="1"/>
  </cols>
  <sheetData>
    <row r="1" ht="18" spans="3:14"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ht="58" customHeight="1" spans="1:14">
      <c r="A2" s="87" t="s">
        <v>921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103"/>
      <c r="N2" s="103"/>
    </row>
    <row r="3" ht="20" customHeight="1" spans="1:14">
      <c r="A3" s="89"/>
      <c r="B3" s="89"/>
      <c r="C3" s="86"/>
      <c r="D3" s="86"/>
      <c r="E3" s="86"/>
      <c r="F3" s="86"/>
      <c r="G3" s="86"/>
      <c r="H3" s="86"/>
      <c r="I3" s="86"/>
      <c r="J3" s="86"/>
      <c r="K3" s="86"/>
      <c r="L3" s="86"/>
      <c r="M3" s="104" t="s">
        <v>83</v>
      </c>
      <c r="N3" s="104"/>
    </row>
    <row r="4" ht="20" customHeight="1" spans="1:14">
      <c r="A4" s="85"/>
      <c r="G4" s="101"/>
      <c r="L4" s="102" t="s">
        <v>877</v>
      </c>
      <c r="M4" s="102"/>
      <c r="N4" s="102"/>
    </row>
    <row r="5" s="23" customFormat="1" ht="33.95" customHeight="1" spans="1:14">
      <c r="A5" s="90" t="s">
        <v>922</v>
      </c>
      <c r="B5" s="91" t="s">
        <v>882</v>
      </c>
      <c r="C5" s="92" t="s">
        <v>883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105"/>
    </row>
    <row r="6" s="23" customFormat="1" ht="89.1" customHeight="1" spans="1:14">
      <c r="A6" s="93"/>
      <c r="B6" s="94"/>
      <c r="C6" s="94" t="s">
        <v>769</v>
      </c>
      <c r="D6" s="94" t="s">
        <v>770</v>
      </c>
      <c r="E6" s="94" t="s">
        <v>771</v>
      </c>
      <c r="F6" s="94" t="s">
        <v>772</v>
      </c>
      <c r="G6" s="94" t="s">
        <v>773</v>
      </c>
      <c r="H6" s="94" t="s">
        <v>774</v>
      </c>
      <c r="I6" s="94" t="s">
        <v>775</v>
      </c>
      <c r="J6" s="94" t="s">
        <v>776</v>
      </c>
      <c r="K6" s="94" t="s">
        <v>777</v>
      </c>
      <c r="L6" s="94" t="s">
        <v>778</v>
      </c>
      <c r="M6" s="94" t="s">
        <v>779</v>
      </c>
      <c r="N6" s="106" t="s">
        <v>780</v>
      </c>
    </row>
    <row r="7" ht="77.1" customHeight="1" spans="1:14">
      <c r="A7" s="95" t="s">
        <v>923</v>
      </c>
      <c r="B7" s="96">
        <v>16</v>
      </c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107"/>
    </row>
    <row r="8" spans="3:3">
      <c r="C8" s="99"/>
    </row>
    <row r="10" spans="1:5">
      <c r="A10" s="100" t="s">
        <v>924</v>
      </c>
      <c r="B10" s="100"/>
      <c r="C10" s="100"/>
      <c r="D10" s="100"/>
      <c r="E10" s="100"/>
    </row>
  </sheetData>
  <mergeCells count="7">
    <mergeCell ref="A2:N2"/>
    <mergeCell ref="M3:N3"/>
    <mergeCell ref="L4:N4"/>
    <mergeCell ref="C5:N5"/>
    <mergeCell ref="A10:E10"/>
    <mergeCell ref="A5:A6"/>
    <mergeCell ref="B5:B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B15" sqref="B15"/>
    </sheetView>
  </sheetViews>
  <sheetFormatPr defaultColWidth="9.33333333333333" defaultRowHeight="15" outlineLevelCol="7"/>
  <cols>
    <col min="1" max="1" width="83" style="42" customWidth="1"/>
    <col min="2" max="2" width="48.5" style="43" customWidth="1"/>
  </cols>
  <sheetData>
    <row r="1" ht="48" customHeight="1" spans="1:2">
      <c r="A1" s="26" t="s">
        <v>151</v>
      </c>
      <c r="B1" s="26"/>
    </row>
    <row r="2" ht="14.1" customHeight="1" spans="1:2">
      <c r="A2" s="353" t="s">
        <v>11</v>
      </c>
      <c r="B2" s="354"/>
    </row>
    <row r="3" customHeight="1" spans="1:2">
      <c r="A3" s="355" t="s">
        <v>101</v>
      </c>
      <c r="B3" s="356"/>
    </row>
    <row r="4" s="23" customFormat="1" ht="24.95" customHeight="1" spans="1:2">
      <c r="A4" s="45" t="s">
        <v>102</v>
      </c>
      <c r="B4" s="47" t="s">
        <v>103</v>
      </c>
    </row>
    <row r="5" s="23" customFormat="1" ht="24.95" customHeight="1" spans="1:2">
      <c r="A5" s="67" t="s">
        <v>104</v>
      </c>
      <c r="B5" s="83">
        <v>69287</v>
      </c>
    </row>
    <row r="6" s="23" customFormat="1" ht="24.95" customHeight="1" spans="1:2">
      <c r="A6" s="67" t="s">
        <v>105</v>
      </c>
      <c r="B6" s="83">
        <f>SUM(B7:B9)</f>
        <v>337555</v>
      </c>
    </row>
    <row r="7" ht="24.95" customHeight="1" spans="1:2">
      <c r="A7" s="69" t="s">
        <v>106</v>
      </c>
      <c r="B7" s="53">
        <v>5810</v>
      </c>
    </row>
    <row r="8" ht="24.95" customHeight="1" spans="1:2">
      <c r="A8" s="69" t="s">
        <v>107</v>
      </c>
      <c r="B8" s="53">
        <v>264420</v>
      </c>
    </row>
    <row r="9" ht="24.95" customHeight="1" spans="1:2">
      <c r="A9" s="69" t="s">
        <v>108</v>
      </c>
      <c r="B9" s="53">
        <v>67325</v>
      </c>
    </row>
    <row r="10" s="23" customFormat="1" ht="24.95" customHeight="1" spans="1:2">
      <c r="A10" s="67" t="s">
        <v>109</v>
      </c>
      <c r="B10" s="83">
        <v>45267</v>
      </c>
    </row>
    <row r="11" s="23" customFormat="1" ht="24.95" customHeight="1" spans="1:2">
      <c r="A11" s="67" t="s">
        <v>110</v>
      </c>
      <c r="B11" s="357">
        <v>6284</v>
      </c>
    </row>
    <row r="12" s="23" customFormat="1" ht="24.95" customHeight="1" spans="1:2">
      <c r="A12" s="67" t="s">
        <v>111</v>
      </c>
      <c r="B12" s="83">
        <f>SUM(B13:B15)</f>
        <v>58954</v>
      </c>
    </row>
    <row r="13" ht="24.95" customHeight="1" spans="1:2">
      <c r="A13" s="69" t="s">
        <v>112</v>
      </c>
      <c r="B13" s="53">
        <v>16200</v>
      </c>
    </row>
    <row r="14" ht="24.95" customHeight="1" spans="1:2">
      <c r="A14" s="69" t="s">
        <v>113</v>
      </c>
      <c r="B14" s="57">
        <v>0</v>
      </c>
    </row>
    <row r="15" ht="24.95" customHeight="1" spans="1:2">
      <c r="A15" s="69" t="s">
        <v>114</v>
      </c>
      <c r="B15" s="53">
        <v>42754</v>
      </c>
    </row>
    <row r="16" s="23" customFormat="1" ht="24.95" customHeight="1" spans="1:2">
      <c r="A16" s="67" t="s">
        <v>115</v>
      </c>
      <c r="B16" s="83">
        <v>16107</v>
      </c>
    </row>
    <row r="17" s="23" customFormat="1" ht="24.95" customHeight="1" spans="1:2">
      <c r="A17" s="71" t="s">
        <v>116</v>
      </c>
      <c r="B17" s="78">
        <f>B5+B6+B10+B11+B12+B16</f>
        <v>533454</v>
      </c>
    </row>
    <row r="18" ht="9.95" customHeight="1" spans="1:2">
      <c r="A18" s="190"/>
      <c r="B18" s="358"/>
    </row>
    <row r="19" s="42" customFormat="1" ht="21.95" customHeight="1" spans="1:8">
      <c r="A19" s="41" t="s">
        <v>152</v>
      </c>
      <c r="B19" s="41"/>
      <c r="E19"/>
      <c r="F19"/>
      <c r="G19"/>
      <c r="H19"/>
    </row>
    <row r="20" s="42" customFormat="1" ht="21" customHeight="1" spans="1:8">
      <c r="A20" s="41" t="s">
        <v>118</v>
      </c>
      <c r="B20" s="41"/>
      <c r="E20"/>
      <c r="F20"/>
      <c r="G20"/>
      <c r="H20"/>
    </row>
    <row r="21" s="42" customFormat="1" ht="21" customHeight="1" spans="1:8">
      <c r="A21" s="41" t="s">
        <v>153</v>
      </c>
      <c r="B21" s="41"/>
      <c r="E21"/>
      <c r="F21"/>
      <c r="G21"/>
      <c r="H21"/>
    </row>
  </sheetData>
  <mergeCells count="6">
    <mergeCell ref="A1:B1"/>
    <mergeCell ref="A2:B2"/>
    <mergeCell ref="A3:B3"/>
    <mergeCell ref="A19:B19"/>
    <mergeCell ref="A20:B20"/>
    <mergeCell ref="A21:B21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Zeros="0" workbookViewId="0">
      <selection activeCell="B14" sqref="B14"/>
    </sheetView>
  </sheetViews>
  <sheetFormatPr defaultColWidth="9.33333333333333" defaultRowHeight="35.1" customHeight="1"/>
  <cols>
    <col min="1" max="1" width="34" style="42" customWidth="1"/>
    <col min="2" max="9" width="23.8333333333333" style="43" customWidth="1"/>
  </cols>
  <sheetData>
    <row r="1" customHeight="1" spans="1:10">
      <c r="A1" s="62" t="s">
        <v>85</v>
      </c>
      <c r="B1" s="62"/>
      <c r="C1" s="62"/>
      <c r="D1" s="62"/>
      <c r="E1" s="62"/>
      <c r="F1" s="62"/>
      <c r="G1" s="62"/>
      <c r="H1" s="62"/>
      <c r="I1" s="62"/>
      <c r="J1" s="81"/>
    </row>
    <row r="2" ht="20.1" customHeight="1" spans="1:10">
      <c r="A2" s="63" t="s">
        <v>86</v>
      </c>
      <c r="B2" s="63"/>
      <c r="C2" s="63"/>
      <c r="D2" s="63"/>
      <c r="E2" s="63"/>
      <c r="F2" s="63"/>
      <c r="G2" s="63"/>
      <c r="H2" s="63"/>
      <c r="I2" s="63"/>
      <c r="J2" s="81"/>
    </row>
    <row r="3" ht="18.95" customHeight="1" spans="1:10">
      <c r="A3" s="65" t="s">
        <v>101</v>
      </c>
      <c r="B3" s="65"/>
      <c r="C3" s="65"/>
      <c r="D3" s="65"/>
      <c r="E3" s="65"/>
      <c r="F3" s="65"/>
      <c r="G3" s="65"/>
      <c r="H3" s="65"/>
      <c r="I3" s="65"/>
      <c r="J3" s="81"/>
    </row>
    <row r="4" s="23" customFormat="1" ht="54" customHeight="1" spans="1:10">
      <c r="A4" s="45" t="s">
        <v>925</v>
      </c>
      <c r="B4" s="46" t="s">
        <v>768</v>
      </c>
      <c r="C4" s="46" t="s">
        <v>926</v>
      </c>
      <c r="D4" s="46" t="s">
        <v>927</v>
      </c>
      <c r="E4" s="75" t="s">
        <v>928</v>
      </c>
      <c r="F4" s="46" t="s">
        <v>929</v>
      </c>
      <c r="G4" s="46" t="s">
        <v>930</v>
      </c>
      <c r="H4" s="46" t="s">
        <v>931</v>
      </c>
      <c r="I4" s="47" t="s">
        <v>932</v>
      </c>
      <c r="J4" s="82"/>
    </row>
    <row r="5" s="23" customFormat="1" customHeight="1" spans="1:10">
      <c r="A5" s="67" t="s">
        <v>933</v>
      </c>
      <c r="B5" s="68">
        <v>76158</v>
      </c>
      <c r="C5" s="68">
        <v>0</v>
      </c>
      <c r="D5" s="68">
        <v>22875</v>
      </c>
      <c r="E5" s="68">
        <v>48815</v>
      </c>
      <c r="F5" s="68"/>
      <c r="G5" s="68"/>
      <c r="H5" s="68">
        <v>3211</v>
      </c>
      <c r="I5" s="76">
        <v>1257</v>
      </c>
      <c r="J5" s="82"/>
    </row>
    <row r="6" customHeight="1" spans="1:10">
      <c r="A6" s="69" t="s">
        <v>934</v>
      </c>
      <c r="B6" s="70">
        <f>SUM(C6:I6)</f>
        <v>32491</v>
      </c>
      <c r="C6" s="70">
        <v>0</v>
      </c>
      <c r="D6" s="70">
        <v>9555</v>
      </c>
      <c r="E6" s="70">
        <v>20296</v>
      </c>
      <c r="F6" s="70"/>
      <c r="G6" s="70"/>
      <c r="H6" s="70">
        <v>1529</v>
      </c>
      <c r="I6" s="77">
        <v>1111</v>
      </c>
      <c r="J6" s="81"/>
    </row>
    <row r="7" customHeight="1" spans="1:10">
      <c r="A7" s="69" t="s">
        <v>935</v>
      </c>
      <c r="B7" s="70">
        <f t="shared" ref="B7:B12" si="0">SUM(C7:I7)</f>
        <v>40538</v>
      </c>
      <c r="C7" s="70">
        <v>0</v>
      </c>
      <c r="D7" s="70">
        <v>12824</v>
      </c>
      <c r="E7" s="70">
        <v>27714</v>
      </c>
      <c r="F7" s="70"/>
      <c r="G7" s="70"/>
      <c r="H7" s="70">
        <v>0</v>
      </c>
      <c r="I7" s="77">
        <v>0</v>
      </c>
      <c r="J7" s="81"/>
    </row>
    <row r="8" customHeight="1" spans="1:10">
      <c r="A8" s="69" t="s">
        <v>936</v>
      </c>
      <c r="B8" s="70">
        <f t="shared" si="0"/>
        <v>440</v>
      </c>
      <c r="C8" s="70">
        <v>0</v>
      </c>
      <c r="D8" s="70">
        <v>123</v>
      </c>
      <c r="E8" s="70">
        <v>183</v>
      </c>
      <c r="F8" s="70"/>
      <c r="G8" s="70"/>
      <c r="H8" s="70">
        <v>62</v>
      </c>
      <c r="I8" s="77">
        <v>72</v>
      </c>
      <c r="J8" s="81"/>
    </row>
    <row r="9" customHeight="1" spans="1:10">
      <c r="A9" s="69" t="s">
        <v>937</v>
      </c>
      <c r="B9" s="70">
        <f t="shared" si="0"/>
        <v>0</v>
      </c>
      <c r="C9" s="70">
        <v>0</v>
      </c>
      <c r="D9" s="70">
        <v>0</v>
      </c>
      <c r="E9" s="70">
        <v>0</v>
      </c>
      <c r="F9" s="70"/>
      <c r="G9" s="70"/>
      <c r="H9" s="70">
        <v>0</v>
      </c>
      <c r="I9" s="77">
        <v>0</v>
      </c>
      <c r="J9" s="81"/>
    </row>
    <row r="10" customHeight="1" spans="1:10">
      <c r="A10" s="69" t="s">
        <v>938</v>
      </c>
      <c r="B10" s="70">
        <f t="shared" si="0"/>
        <v>636</v>
      </c>
      <c r="C10" s="70">
        <v>0</v>
      </c>
      <c r="D10" s="70">
        <v>15</v>
      </c>
      <c r="E10" s="70">
        <v>575</v>
      </c>
      <c r="F10" s="70"/>
      <c r="G10" s="70"/>
      <c r="H10" s="70">
        <v>0</v>
      </c>
      <c r="I10" s="77">
        <v>46</v>
      </c>
      <c r="J10" s="81"/>
    </row>
    <row r="11" customHeight="1" spans="1:10">
      <c r="A11" s="69" t="s">
        <v>939</v>
      </c>
      <c r="B11" s="70">
        <f t="shared" si="0"/>
        <v>740</v>
      </c>
      <c r="C11" s="70">
        <v>0</v>
      </c>
      <c r="D11" s="70">
        <v>349</v>
      </c>
      <c r="E11" s="70">
        <v>47</v>
      </c>
      <c r="F11" s="70"/>
      <c r="G11" s="70"/>
      <c r="H11" s="70">
        <v>317</v>
      </c>
      <c r="I11" s="77">
        <v>27</v>
      </c>
      <c r="J11" s="81"/>
    </row>
    <row r="12" customHeight="1" spans="1:10">
      <c r="A12" s="69" t="s">
        <v>940</v>
      </c>
      <c r="B12" s="70">
        <f t="shared" si="0"/>
        <v>0</v>
      </c>
      <c r="C12" s="70">
        <v>0</v>
      </c>
      <c r="D12" s="70">
        <v>0</v>
      </c>
      <c r="E12" s="70">
        <v>0</v>
      </c>
      <c r="F12" s="70"/>
      <c r="G12" s="70"/>
      <c r="H12" s="70">
        <v>0</v>
      </c>
      <c r="I12" s="77">
        <v>0</v>
      </c>
      <c r="J12" s="81"/>
    </row>
    <row r="13" s="23" customFormat="1" customHeight="1" spans="1:10">
      <c r="A13" s="67" t="s">
        <v>941</v>
      </c>
      <c r="B13" s="79">
        <v>91898</v>
      </c>
      <c r="C13" s="80">
        <v>0</v>
      </c>
      <c r="D13" s="79">
        <v>47813</v>
      </c>
      <c r="E13" s="79">
        <v>12523</v>
      </c>
      <c r="F13" s="79">
        <v>10610</v>
      </c>
      <c r="G13" s="79">
        <v>11985</v>
      </c>
      <c r="H13" s="79">
        <v>4535</v>
      </c>
      <c r="I13" s="83">
        <v>4432</v>
      </c>
      <c r="J13" s="82"/>
    </row>
    <row r="14" s="23" customFormat="1" customHeight="1" spans="1:10">
      <c r="A14" s="71" t="s">
        <v>942</v>
      </c>
      <c r="B14" s="72">
        <f t="shared" ref="B14:I14" si="1">B13+B5</f>
        <v>168056</v>
      </c>
      <c r="C14" s="72">
        <f t="shared" si="1"/>
        <v>0</v>
      </c>
      <c r="D14" s="72">
        <f t="shared" si="1"/>
        <v>70688</v>
      </c>
      <c r="E14" s="72">
        <f t="shared" si="1"/>
        <v>61338</v>
      </c>
      <c r="F14" s="72">
        <f t="shared" si="1"/>
        <v>10610</v>
      </c>
      <c r="G14" s="72">
        <f t="shared" si="1"/>
        <v>11985</v>
      </c>
      <c r="H14" s="72">
        <f t="shared" si="1"/>
        <v>7746</v>
      </c>
      <c r="I14" s="78">
        <f t="shared" si="1"/>
        <v>5689</v>
      </c>
      <c r="J14" s="82"/>
    </row>
    <row r="15" ht="12" customHeight="1"/>
    <row r="16" customHeight="1" spans="1:9">
      <c r="A16" s="73" t="s">
        <v>943</v>
      </c>
      <c r="B16" s="74"/>
      <c r="C16" s="74"/>
      <c r="D16" s="74"/>
      <c r="E16" s="74"/>
      <c r="F16" s="74"/>
      <c r="G16" s="74"/>
      <c r="H16" s="74"/>
      <c r="I16" s="74"/>
    </row>
  </sheetData>
  <mergeCells count="4">
    <mergeCell ref="A1:I1"/>
    <mergeCell ref="A2:I2"/>
    <mergeCell ref="A3:I3"/>
    <mergeCell ref="A16:I16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Zeros="0" topLeftCell="A5" workbookViewId="0">
      <selection activeCell="D11" sqref="D11:I11"/>
    </sheetView>
  </sheetViews>
  <sheetFormatPr defaultColWidth="9.33333333333333" defaultRowHeight="39" customHeight="1"/>
  <cols>
    <col min="1" max="1" width="39.5" style="42" customWidth="1"/>
    <col min="2" max="2" width="18.6666666666667" style="43" customWidth="1"/>
    <col min="3" max="3" width="22.6666666666667" style="43" customWidth="1"/>
    <col min="4" max="4" width="25.8333333333333" style="43" customWidth="1"/>
    <col min="5" max="5" width="24.6666666666667" style="43" customWidth="1"/>
    <col min="6" max="6" width="25.3333333333333" style="43" customWidth="1"/>
    <col min="7" max="7" width="22.6666666666667" style="43" customWidth="1"/>
    <col min="8" max="9" width="18.6666666666667" style="43" customWidth="1"/>
  </cols>
  <sheetData>
    <row r="1" customHeight="1" spans="1:9">
      <c r="A1" s="62" t="s">
        <v>87</v>
      </c>
      <c r="B1" s="62"/>
      <c r="C1" s="62"/>
      <c r="D1" s="62"/>
      <c r="E1" s="62"/>
      <c r="F1" s="62"/>
      <c r="G1" s="62"/>
      <c r="H1" s="62"/>
      <c r="I1" s="62"/>
    </row>
    <row r="2" ht="21.95" customHeight="1" spans="1:9">
      <c r="A2" s="63" t="s">
        <v>88</v>
      </c>
      <c r="B2" s="64"/>
      <c r="C2" s="64"/>
      <c r="D2" s="64"/>
      <c r="E2" s="64"/>
      <c r="F2" s="64"/>
      <c r="G2" s="64"/>
      <c r="H2" s="64"/>
      <c r="I2" s="64"/>
    </row>
    <row r="3" ht="18" customHeight="1" spans="1:9">
      <c r="A3" s="65" t="s">
        <v>101</v>
      </c>
      <c r="B3" s="66"/>
      <c r="C3" s="66"/>
      <c r="D3" s="66"/>
      <c r="E3" s="66"/>
      <c r="F3" s="66"/>
      <c r="G3" s="66"/>
      <c r="H3" s="66"/>
      <c r="I3" s="66"/>
    </row>
    <row r="4" s="23" customFormat="1" ht="84" customHeight="1" spans="1:9">
      <c r="A4" s="45" t="s">
        <v>102</v>
      </c>
      <c r="B4" s="46" t="s">
        <v>739</v>
      </c>
      <c r="C4" s="46" t="s">
        <v>926</v>
      </c>
      <c r="D4" s="46" t="s">
        <v>927</v>
      </c>
      <c r="E4" s="75" t="s">
        <v>928</v>
      </c>
      <c r="F4" s="46" t="s">
        <v>929</v>
      </c>
      <c r="G4" s="46" t="s">
        <v>930</v>
      </c>
      <c r="H4" s="46" t="s">
        <v>931</v>
      </c>
      <c r="I4" s="47" t="s">
        <v>932</v>
      </c>
    </row>
    <row r="5" s="23" customFormat="1" customHeight="1" spans="1:9">
      <c r="A5" s="67" t="s">
        <v>944</v>
      </c>
      <c r="B5" s="68">
        <v>67193</v>
      </c>
      <c r="C5" s="68">
        <v>0</v>
      </c>
      <c r="D5" s="68">
        <v>14973</v>
      </c>
      <c r="E5" s="68">
        <v>48202</v>
      </c>
      <c r="F5" s="68">
        <v>0</v>
      </c>
      <c r="G5" s="68">
        <v>0</v>
      </c>
      <c r="H5" s="68">
        <v>3656</v>
      </c>
      <c r="I5" s="76">
        <v>362</v>
      </c>
    </row>
    <row r="6" customHeight="1" spans="1:9">
      <c r="A6" s="69" t="s">
        <v>945</v>
      </c>
      <c r="B6" s="70">
        <v>63907</v>
      </c>
      <c r="C6" s="70">
        <v>0</v>
      </c>
      <c r="D6" s="70">
        <v>14737</v>
      </c>
      <c r="E6" s="70">
        <v>48013</v>
      </c>
      <c r="F6" s="70">
        <v>0</v>
      </c>
      <c r="G6" s="70">
        <v>0</v>
      </c>
      <c r="H6" s="70">
        <v>982</v>
      </c>
      <c r="I6" s="77">
        <v>175</v>
      </c>
    </row>
    <row r="7" customHeight="1" spans="1:9">
      <c r="A7" s="69" t="s">
        <v>946</v>
      </c>
      <c r="B7" s="70">
        <v>422</v>
      </c>
      <c r="C7" s="70">
        <v>0</v>
      </c>
      <c r="D7" s="70">
        <v>235</v>
      </c>
      <c r="E7" s="70">
        <v>187</v>
      </c>
      <c r="F7" s="70">
        <v>0</v>
      </c>
      <c r="G7" s="70">
        <v>0</v>
      </c>
      <c r="H7" s="70">
        <v>0</v>
      </c>
      <c r="I7" s="77">
        <v>0</v>
      </c>
    </row>
    <row r="8" customHeight="1" spans="1:9">
      <c r="A8" s="69" t="s">
        <v>947</v>
      </c>
      <c r="B8" s="70">
        <v>849</v>
      </c>
      <c r="C8" s="70">
        <v>0</v>
      </c>
      <c r="D8" s="70">
        <v>0</v>
      </c>
      <c r="E8" s="70">
        <v>2</v>
      </c>
      <c r="F8" s="70">
        <v>0</v>
      </c>
      <c r="G8" s="70">
        <v>0</v>
      </c>
      <c r="H8" s="70">
        <v>771</v>
      </c>
      <c r="I8" s="77">
        <v>76</v>
      </c>
    </row>
    <row r="9" customHeight="1" spans="1:9">
      <c r="A9" s="69" t="s">
        <v>948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7">
        <v>0</v>
      </c>
    </row>
    <row r="10" s="23" customFormat="1" customHeight="1" spans="1:9">
      <c r="A10" s="67" t="s">
        <v>949</v>
      </c>
      <c r="B10" s="68">
        <v>78268</v>
      </c>
      <c r="C10" s="68">
        <v>0</v>
      </c>
      <c r="D10" s="68">
        <v>55715</v>
      </c>
      <c r="E10" s="68">
        <v>13136</v>
      </c>
      <c r="F10" s="68">
        <v>0</v>
      </c>
      <c r="G10" s="68">
        <v>0</v>
      </c>
      <c r="H10" s="68">
        <v>4090</v>
      </c>
      <c r="I10" s="76">
        <v>5327</v>
      </c>
    </row>
    <row r="11" s="23" customFormat="1" customHeight="1" spans="1:9">
      <c r="A11" s="71" t="s">
        <v>822</v>
      </c>
      <c r="B11" s="72">
        <f t="shared" ref="B11:I11" si="0">B10+B5</f>
        <v>145461</v>
      </c>
      <c r="C11" s="72">
        <f t="shared" si="0"/>
        <v>0</v>
      </c>
      <c r="D11" s="72">
        <f t="shared" si="0"/>
        <v>70688</v>
      </c>
      <c r="E11" s="72">
        <f t="shared" si="0"/>
        <v>61338</v>
      </c>
      <c r="F11" s="72">
        <f t="shared" si="0"/>
        <v>0</v>
      </c>
      <c r="G11" s="72">
        <f t="shared" si="0"/>
        <v>0</v>
      </c>
      <c r="H11" s="72">
        <f t="shared" si="0"/>
        <v>7746</v>
      </c>
      <c r="I11" s="78">
        <f t="shared" si="0"/>
        <v>5689</v>
      </c>
    </row>
    <row r="12" ht="12" customHeight="1"/>
    <row r="13" ht="35.1" customHeight="1" spans="1:9">
      <c r="A13" s="73" t="s">
        <v>943</v>
      </c>
      <c r="B13" s="74"/>
      <c r="C13" s="74"/>
      <c r="D13" s="74"/>
      <c r="E13" s="74"/>
      <c r="F13" s="74"/>
      <c r="G13" s="74"/>
      <c r="H13" s="74"/>
      <c r="I13" s="74"/>
    </row>
  </sheetData>
  <mergeCells count="4">
    <mergeCell ref="A1:I1"/>
    <mergeCell ref="A2:I2"/>
    <mergeCell ref="A3:I3"/>
    <mergeCell ref="A13:I13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workbookViewId="0">
      <selection activeCell="A1" sqref="A1:C1"/>
    </sheetView>
  </sheetViews>
  <sheetFormatPr defaultColWidth="9.33333333333333" defaultRowHeight="32.1" customHeight="1" outlineLevelCol="5"/>
  <cols>
    <col min="1" max="1" width="55.5" style="42" customWidth="1"/>
    <col min="2" max="2" width="31.8333333333333" style="43" customWidth="1"/>
    <col min="3" max="3" width="24.3333333333333" style="43" customWidth="1"/>
    <col min="5" max="5" width="13.6666666666667" customWidth="1"/>
    <col min="6" max="6" width="19.1666666666667" customWidth="1"/>
  </cols>
  <sheetData>
    <row r="1" ht="45" customHeight="1" spans="1:3">
      <c r="A1" s="26" t="s">
        <v>950</v>
      </c>
      <c r="B1" s="26"/>
      <c r="C1" s="26"/>
    </row>
    <row r="2" ht="12" customHeight="1" spans="1:3">
      <c r="A2" s="5" t="s">
        <v>91</v>
      </c>
      <c r="B2" s="44"/>
      <c r="C2" s="44"/>
    </row>
    <row r="3" ht="15" customHeight="1" spans="1:3">
      <c r="A3" s="5" t="s">
        <v>101</v>
      </c>
      <c r="B3" s="44"/>
      <c r="C3" s="44"/>
    </row>
    <row r="4" s="23" customFormat="1" customHeight="1" spans="1:3">
      <c r="A4" s="45" t="s">
        <v>102</v>
      </c>
      <c r="B4" s="46" t="s">
        <v>170</v>
      </c>
      <c r="C4" s="47" t="s">
        <v>103</v>
      </c>
    </row>
    <row r="5" s="23" customFormat="1" customHeight="1" spans="1:3">
      <c r="A5" s="48" t="s">
        <v>951</v>
      </c>
      <c r="B5" s="49"/>
      <c r="C5" s="50">
        <f>SUM(C6:C6)</f>
        <v>239017</v>
      </c>
    </row>
    <row r="6" customHeight="1" spans="1:6">
      <c r="A6" s="51" t="s">
        <v>952</v>
      </c>
      <c r="B6" s="52"/>
      <c r="C6" s="53">
        <v>239017</v>
      </c>
      <c r="F6" s="23"/>
    </row>
    <row r="7" s="23" customFormat="1" customHeight="1" spans="1:3">
      <c r="A7" s="48" t="s">
        <v>953</v>
      </c>
      <c r="B7" s="54">
        <f>B8</f>
        <v>265920</v>
      </c>
      <c r="C7" s="55"/>
    </row>
    <row r="8" customHeight="1" spans="1:3">
      <c r="A8" s="51" t="s">
        <v>952</v>
      </c>
      <c r="B8" s="56">
        <v>265920</v>
      </c>
      <c r="C8" s="57"/>
    </row>
    <row r="9" s="23" customFormat="1" customHeight="1" spans="1:3">
      <c r="A9" s="48" t="s">
        <v>954</v>
      </c>
      <c r="B9" s="49"/>
      <c r="C9" s="50">
        <f>C10</f>
        <v>45267</v>
      </c>
    </row>
    <row r="10" customHeight="1" spans="1:3">
      <c r="A10" s="51" t="s">
        <v>952</v>
      </c>
      <c r="B10" s="52"/>
      <c r="C10" s="53">
        <v>45267</v>
      </c>
    </row>
    <row r="11" s="23" customFormat="1" customHeight="1" spans="1:3">
      <c r="A11" s="48" t="s">
        <v>955</v>
      </c>
      <c r="B11" s="49"/>
      <c r="C11" s="50">
        <f>C12</f>
        <v>18967</v>
      </c>
    </row>
    <row r="12" customHeight="1" spans="1:3">
      <c r="A12" s="51" t="s">
        <v>952</v>
      </c>
      <c r="B12" s="52"/>
      <c r="C12" s="53">
        <v>18967</v>
      </c>
    </row>
    <row r="13" s="23" customFormat="1" customHeight="1" spans="1:3">
      <c r="A13" s="48" t="s">
        <v>956</v>
      </c>
      <c r="B13" s="49"/>
      <c r="C13" s="50">
        <f>C14</f>
        <v>265317</v>
      </c>
    </row>
    <row r="14" customHeight="1" spans="1:3">
      <c r="A14" s="51" t="s">
        <v>952</v>
      </c>
      <c r="B14" s="52"/>
      <c r="C14" s="53">
        <v>265317</v>
      </c>
    </row>
    <row r="15" customHeight="1" spans="1:3">
      <c r="A15" s="41" t="s">
        <v>957</v>
      </c>
      <c r="B15" s="61"/>
      <c r="C15" s="61"/>
    </row>
  </sheetData>
  <mergeCells count="4">
    <mergeCell ref="A1:C1"/>
    <mergeCell ref="A2:C2"/>
    <mergeCell ref="A3:C3"/>
    <mergeCell ref="A15:C15"/>
  </mergeCells>
  <pageMargins left="0.75" right="0.75" top="1" bottom="1" header="0.5" footer="0.5"/>
  <pageSetup paperSize="9" scale="86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workbookViewId="0">
      <selection activeCell="F9" sqref="F9"/>
    </sheetView>
  </sheetViews>
  <sheetFormatPr defaultColWidth="9.33333333333333" defaultRowHeight="32.1" customHeight="1" outlineLevelCol="5"/>
  <cols>
    <col min="1" max="1" width="55.5" style="42" customWidth="1"/>
    <col min="2" max="2" width="31.8333333333333" style="43" customWidth="1"/>
    <col min="3" max="3" width="24.3333333333333" style="43" customWidth="1"/>
    <col min="5" max="5" width="13.6666666666667" customWidth="1"/>
    <col min="6" max="6" width="19.1666666666667" customWidth="1"/>
  </cols>
  <sheetData>
    <row r="1" ht="45" customHeight="1" spans="1:3">
      <c r="A1" s="26" t="s">
        <v>958</v>
      </c>
      <c r="B1" s="26"/>
      <c r="C1" s="26"/>
    </row>
    <row r="2" ht="12" customHeight="1" spans="1:3">
      <c r="A2" s="5" t="s">
        <v>93</v>
      </c>
      <c r="B2" s="44"/>
      <c r="C2" s="44"/>
    </row>
    <row r="3" ht="15" customHeight="1" spans="1:3">
      <c r="A3" s="5" t="s">
        <v>101</v>
      </c>
      <c r="B3" s="44"/>
      <c r="C3" s="44"/>
    </row>
    <row r="4" s="23" customFormat="1" customHeight="1" spans="1:3">
      <c r="A4" s="45" t="s">
        <v>102</v>
      </c>
      <c r="B4" s="46" t="s">
        <v>170</v>
      </c>
      <c r="C4" s="47" t="s">
        <v>103</v>
      </c>
    </row>
    <row r="5" s="23" customFormat="1" customHeight="1" spans="1:3">
      <c r="A5" s="48" t="s">
        <v>951</v>
      </c>
      <c r="B5" s="49"/>
      <c r="C5" s="50">
        <f>SUM(C6:C6)</f>
        <v>58031</v>
      </c>
    </row>
    <row r="6" customHeight="1" spans="1:6">
      <c r="A6" s="51" t="s">
        <v>959</v>
      </c>
      <c r="B6" s="52"/>
      <c r="C6" s="53">
        <v>58031</v>
      </c>
      <c r="F6" s="23"/>
    </row>
    <row r="7" s="23" customFormat="1" customHeight="1" spans="1:3">
      <c r="A7" s="48" t="s">
        <v>953</v>
      </c>
      <c r="B7" s="54">
        <f>B8</f>
        <v>109631</v>
      </c>
      <c r="C7" s="55"/>
    </row>
    <row r="8" customHeight="1" spans="1:3">
      <c r="A8" s="51" t="s">
        <v>959</v>
      </c>
      <c r="B8" s="56">
        <v>109631</v>
      </c>
      <c r="C8" s="57"/>
    </row>
    <row r="9" s="23" customFormat="1" customHeight="1" spans="1:3">
      <c r="A9" s="48" t="s">
        <v>954</v>
      </c>
      <c r="B9" s="49"/>
      <c r="C9" s="50">
        <f>C10</f>
        <v>51600</v>
      </c>
    </row>
    <row r="10" customHeight="1" spans="1:3">
      <c r="A10" s="51" t="s">
        <v>959</v>
      </c>
      <c r="B10" s="52"/>
      <c r="C10" s="53">
        <v>51600</v>
      </c>
    </row>
    <row r="11" s="23" customFormat="1" customHeight="1" spans="1:3">
      <c r="A11" s="48" t="s">
        <v>955</v>
      </c>
      <c r="B11" s="49"/>
      <c r="C11" s="50">
        <f>C12</f>
        <v>0</v>
      </c>
    </row>
    <row r="12" customHeight="1" spans="1:3">
      <c r="A12" s="51" t="s">
        <v>959</v>
      </c>
      <c r="B12" s="52"/>
      <c r="C12" s="53"/>
    </row>
    <row r="13" s="23" customFormat="1" customHeight="1" spans="1:3">
      <c r="A13" s="48" t="s">
        <v>956</v>
      </c>
      <c r="B13" s="49"/>
      <c r="C13" s="50">
        <f>C14</f>
        <v>109631</v>
      </c>
    </row>
    <row r="14" customHeight="1" spans="1:3">
      <c r="A14" s="58" t="s">
        <v>959</v>
      </c>
      <c r="B14" s="59"/>
      <c r="C14" s="60">
        <v>109631</v>
      </c>
    </row>
    <row r="15" customHeight="1" spans="1:3">
      <c r="A15" s="41"/>
      <c r="B15" s="61"/>
      <c r="C15" s="61"/>
    </row>
  </sheetData>
  <mergeCells count="4">
    <mergeCell ref="A1:C1"/>
    <mergeCell ref="A2:C2"/>
    <mergeCell ref="A3:C3"/>
    <mergeCell ref="A15:C15"/>
  </mergeCells>
  <pageMargins left="0.75" right="0.75" top="1" bottom="1" header="0.5" footer="0.5"/>
  <pageSetup paperSize="9" scale="86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"/>
  <sheetViews>
    <sheetView workbookViewId="0">
      <selection activeCell="D13" sqref="D13"/>
    </sheetView>
  </sheetViews>
  <sheetFormatPr defaultColWidth="9.33333333333333" defaultRowHeight="35.1" customHeight="1" outlineLevelRow="7" outlineLevelCol="2"/>
  <cols>
    <col min="1" max="1" width="53" style="24" customWidth="1"/>
    <col min="2" max="2" width="26.1666666666667" style="25" customWidth="1"/>
    <col min="3" max="3" width="28" style="25" customWidth="1"/>
  </cols>
  <sheetData>
    <row r="1" customHeight="1" spans="1:3">
      <c r="A1" s="26" t="s">
        <v>94</v>
      </c>
      <c r="B1" s="27"/>
      <c r="C1" s="27"/>
    </row>
    <row r="2" ht="18" customHeight="1" spans="1:3">
      <c r="A2" s="5" t="s">
        <v>95</v>
      </c>
      <c r="B2" s="28"/>
      <c r="C2" s="28"/>
    </row>
    <row r="3" ht="15.95" customHeight="1" spans="1:3">
      <c r="A3" s="5" t="s">
        <v>101</v>
      </c>
      <c r="B3" s="28"/>
      <c r="C3" s="28"/>
    </row>
    <row r="4" s="23" customFormat="1" ht="45" customHeight="1" spans="1:3">
      <c r="A4" s="29" t="s">
        <v>102</v>
      </c>
      <c r="B4" s="30" t="s">
        <v>170</v>
      </c>
      <c r="C4" s="31" t="s">
        <v>103</v>
      </c>
    </row>
    <row r="5" customHeight="1" spans="1:3">
      <c r="A5" s="32" t="s">
        <v>960</v>
      </c>
      <c r="B5" s="33">
        <f>SUM(B6:B7)</f>
        <v>10293</v>
      </c>
      <c r="C5" s="34">
        <f>SUM(C6:C7)</f>
        <v>10421</v>
      </c>
    </row>
    <row r="6" customHeight="1" spans="1:3">
      <c r="A6" s="35" t="s">
        <v>961</v>
      </c>
      <c r="B6" s="36">
        <v>8172</v>
      </c>
      <c r="C6" s="37">
        <v>7938</v>
      </c>
    </row>
    <row r="7" customHeight="1" spans="1:3">
      <c r="A7" s="38" t="s">
        <v>962</v>
      </c>
      <c r="B7" s="39">
        <v>2121</v>
      </c>
      <c r="C7" s="40">
        <v>2483</v>
      </c>
    </row>
    <row r="8" customHeight="1" spans="1:3">
      <c r="A8" s="41" t="s">
        <v>963</v>
      </c>
      <c r="B8" s="41"/>
      <c r="C8" s="41"/>
    </row>
  </sheetData>
  <mergeCells count="4">
    <mergeCell ref="A1:C1"/>
    <mergeCell ref="A2:C2"/>
    <mergeCell ref="A3:C3"/>
    <mergeCell ref="A8:C8"/>
  </mergeCells>
  <pageMargins left="0.75" right="0.75" top="1" bottom="1" header="0.5" footer="0.5"/>
  <pageSetup paperSize="9" scale="90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:B1"/>
    </sheetView>
  </sheetViews>
  <sheetFormatPr defaultColWidth="9.33333333333333" defaultRowHeight="12.75" outlineLevelCol="1"/>
  <cols>
    <col min="1" max="1" width="80.6666666666667" style="17" customWidth="1"/>
    <col min="2" max="2" width="34" style="18" customWidth="1"/>
  </cols>
  <sheetData>
    <row r="1" ht="41.1" customHeight="1" spans="1:2">
      <c r="A1" s="3" t="s">
        <v>964</v>
      </c>
      <c r="B1" s="4"/>
    </row>
    <row r="2" ht="15" customHeight="1" spans="1:2">
      <c r="A2" s="5" t="s">
        <v>98</v>
      </c>
      <c r="B2" s="5"/>
    </row>
    <row r="3" ht="18.95" customHeight="1" spans="1:2">
      <c r="A3" s="7"/>
      <c r="B3" s="8" t="s">
        <v>877</v>
      </c>
    </row>
    <row r="4" s="16" customFormat="1" ht="33" customHeight="1" spans="1:2">
      <c r="A4" s="9" t="s">
        <v>102</v>
      </c>
      <c r="B4" s="10" t="s">
        <v>879</v>
      </c>
    </row>
    <row r="5" s="16" customFormat="1" ht="33" customHeight="1" spans="1:2">
      <c r="A5" s="19" t="s">
        <v>965</v>
      </c>
      <c r="B5" s="12">
        <v>15699</v>
      </c>
    </row>
    <row r="6" s="16" customFormat="1" ht="33" customHeight="1" spans="1:2">
      <c r="A6" s="19" t="s">
        <v>966</v>
      </c>
      <c r="B6" s="12">
        <v>3491</v>
      </c>
    </row>
    <row r="7" s="16" customFormat="1" ht="33" customHeight="1" spans="1:2">
      <c r="A7" s="19" t="s">
        <v>967</v>
      </c>
      <c r="B7" s="12">
        <v>4010</v>
      </c>
    </row>
    <row r="8" s="16" customFormat="1" ht="33" customHeight="1" spans="1:2">
      <c r="A8" s="19" t="s">
        <v>968</v>
      </c>
      <c r="B8" s="12">
        <v>3100</v>
      </c>
    </row>
    <row r="9" s="16" customFormat="1" ht="33" customHeight="1" spans="1:2">
      <c r="A9" s="14" t="s">
        <v>768</v>
      </c>
      <c r="B9" s="15">
        <f>SUM(B5:B8)</f>
        <v>26300</v>
      </c>
    </row>
    <row r="10" s="16" customFormat="1" ht="27" customHeight="1" spans="1:2">
      <c r="A10" s="20"/>
      <c r="B10" s="21"/>
    </row>
    <row r="11" s="16" customFormat="1" ht="27" customHeight="1" spans="1:2">
      <c r="A11" s="20"/>
      <c r="B11" s="21"/>
    </row>
    <row r="12" s="16" customFormat="1" ht="27" customHeight="1" spans="1:2">
      <c r="A12" s="22"/>
      <c r="B12" s="21"/>
    </row>
    <row r="13" s="16" customFormat="1" ht="27" customHeight="1" spans="1:2">
      <c r="A13" s="22"/>
      <c r="B13" s="21"/>
    </row>
    <row r="14" s="16" customFormat="1" ht="27" customHeight="1" spans="1:2">
      <c r="A14" s="22"/>
      <c r="B14" s="21"/>
    </row>
  </sheetData>
  <mergeCells count="2">
    <mergeCell ref="A1:B1"/>
    <mergeCell ref="A2:B2"/>
  </mergeCells>
  <pageMargins left="0.357638888888889" right="0" top="1" bottom="0.409027777777778" header="0.5" footer="0.5"/>
  <pageSetup paperSize="9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workbookViewId="0">
      <selection activeCell="A1" sqref="A1:B1"/>
    </sheetView>
  </sheetViews>
  <sheetFormatPr defaultColWidth="9.33333333333333" defaultRowHeight="12.75" outlineLevelCol="2"/>
  <cols>
    <col min="1" max="1" width="59.6666666666667" style="1" customWidth="1"/>
    <col min="2" max="2" width="31.8333333333333" style="2" customWidth="1"/>
  </cols>
  <sheetData>
    <row r="1" ht="42.95" customHeight="1" spans="1:2">
      <c r="A1" s="3" t="s">
        <v>969</v>
      </c>
      <c r="B1" s="4"/>
    </row>
    <row r="2" ht="18" customHeight="1" spans="1:3">
      <c r="A2" s="5" t="s">
        <v>100</v>
      </c>
      <c r="B2" s="5"/>
      <c r="C2" s="6"/>
    </row>
    <row r="3" ht="18" customHeight="1" spans="1:2">
      <c r="A3" s="7"/>
      <c r="B3" s="8" t="s">
        <v>877</v>
      </c>
    </row>
    <row r="4" ht="33" customHeight="1" spans="1:2">
      <c r="A4" s="9" t="s">
        <v>102</v>
      </c>
      <c r="B4" s="10" t="s">
        <v>879</v>
      </c>
    </row>
    <row r="5" ht="33" customHeight="1" spans="1:2">
      <c r="A5" s="11" t="s">
        <v>970</v>
      </c>
      <c r="B5" s="12">
        <v>8350</v>
      </c>
    </row>
    <row r="6" ht="33" customHeight="1" spans="1:2">
      <c r="A6" s="11" t="s">
        <v>971</v>
      </c>
      <c r="B6" s="12">
        <v>11200</v>
      </c>
    </row>
    <row r="7" ht="33" customHeight="1" spans="1:2">
      <c r="A7" s="11" t="s">
        <v>972</v>
      </c>
      <c r="B7" s="12">
        <v>6550</v>
      </c>
    </row>
    <row r="8" ht="33" customHeight="1" spans="1:2">
      <c r="A8" s="11" t="s">
        <v>973</v>
      </c>
      <c r="B8" s="12">
        <v>4600</v>
      </c>
    </row>
    <row r="9" ht="33" customHeight="1" spans="1:2">
      <c r="A9" s="11" t="s">
        <v>974</v>
      </c>
      <c r="B9" s="12">
        <v>11000</v>
      </c>
    </row>
    <row r="10" ht="33" customHeight="1" spans="1:2">
      <c r="A10" s="11" t="s">
        <v>975</v>
      </c>
      <c r="B10" s="13">
        <v>4600</v>
      </c>
    </row>
    <row r="11" ht="33" customHeight="1" spans="1:2">
      <c r="A11" s="11" t="s">
        <v>976</v>
      </c>
      <c r="B11" s="13">
        <v>5300</v>
      </c>
    </row>
    <row r="12" ht="33" customHeight="1" spans="1:2">
      <c r="A12" s="14" t="s">
        <v>768</v>
      </c>
      <c r="B12" s="15">
        <f>SUM(B5:B11)</f>
        <v>51600</v>
      </c>
    </row>
  </sheetData>
  <mergeCells count="2">
    <mergeCell ref="A1:B1"/>
    <mergeCell ref="A2:B2"/>
  </mergeCells>
  <pageMargins left="0.75" right="0.75" top="1" bottom="1" header="0.5" footer="0.5"/>
  <pageSetup paperSize="9" scale="9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A2" sqref="A2:E2"/>
    </sheetView>
  </sheetViews>
  <sheetFormatPr defaultColWidth="9.33333333333333" defaultRowHeight="15"/>
  <cols>
    <col min="1" max="1" width="47.3333333333333" style="109" customWidth="1"/>
    <col min="2" max="3" width="23.3333333333333" style="344" customWidth="1"/>
    <col min="4" max="4" width="23.3333333333333" style="345" customWidth="1"/>
    <col min="5" max="5" width="23.3333333333333" style="344" customWidth="1"/>
    <col min="6" max="6" width="9.33333333333333" style="109"/>
  </cols>
  <sheetData>
    <row r="1" s="84" customFormat="1" ht="32.1" customHeight="1" spans="1:14">
      <c r="A1" s="62" t="s">
        <v>154</v>
      </c>
      <c r="B1" s="62"/>
      <c r="C1" s="62"/>
      <c r="D1" s="251"/>
      <c r="E1" s="62"/>
      <c r="F1" s="42"/>
      <c r="G1"/>
      <c r="H1"/>
      <c r="I1"/>
      <c r="J1"/>
      <c r="K1"/>
      <c r="L1"/>
      <c r="M1"/>
      <c r="N1"/>
    </row>
    <row r="2" s="84" customFormat="1" ht="14.1" customHeight="1" spans="1:14">
      <c r="A2" s="63" t="s">
        <v>13</v>
      </c>
      <c r="B2" s="64"/>
      <c r="C2" s="64"/>
      <c r="D2" s="346"/>
      <c r="E2" s="64"/>
      <c r="F2" s="42"/>
      <c r="G2"/>
      <c r="H2"/>
      <c r="I2"/>
      <c r="J2"/>
      <c r="K2"/>
      <c r="L2"/>
      <c r="M2"/>
      <c r="N2"/>
    </row>
    <row r="3" s="84" customFormat="1" customHeight="1" spans="1:14">
      <c r="A3" s="63" t="s">
        <v>101</v>
      </c>
      <c r="B3" s="64"/>
      <c r="C3" s="64"/>
      <c r="D3" s="346"/>
      <c r="E3" s="64"/>
      <c r="F3" s="42"/>
      <c r="G3"/>
      <c r="H3"/>
      <c r="I3"/>
      <c r="J3"/>
      <c r="K3"/>
      <c r="L3"/>
      <c r="M3"/>
      <c r="N3"/>
    </row>
    <row r="4" s="124" customFormat="1" ht="32.1" customHeight="1" spans="1:14">
      <c r="A4" s="45" t="s">
        <v>121</v>
      </c>
      <c r="B4" s="46" t="s">
        <v>122</v>
      </c>
      <c r="C4" s="46" t="s">
        <v>103</v>
      </c>
      <c r="D4" s="347" t="s">
        <v>123</v>
      </c>
      <c r="E4" s="47" t="s">
        <v>124</v>
      </c>
      <c r="F4" s="238"/>
      <c r="G4"/>
      <c r="H4"/>
      <c r="I4"/>
      <c r="J4"/>
      <c r="K4"/>
      <c r="L4"/>
      <c r="M4"/>
      <c r="N4"/>
    </row>
    <row r="5" s="124" customFormat="1" ht="24.95" customHeight="1" spans="1:14">
      <c r="A5" s="67" t="s">
        <v>125</v>
      </c>
      <c r="B5" s="79">
        <f>SUM(B6:B20)</f>
        <v>52358</v>
      </c>
      <c r="C5" s="79">
        <f>SUM(C6:C20)</f>
        <v>54419</v>
      </c>
      <c r="D5" s="348">
        <f>C5/B5</f>
        <v>1.03936361205546</v>
      </c>
      <c r="E5" s="221">
        <v>1.1105</v>
      </c>
      <c r="F5" s="238"/>
      <c r="G5" s="23"/>
      <c r="H5" s="23"/>
      <c r="I5" s="23"/>
      <c r="J5" s="23"/>
      <c r="K5" s="23"/>
      <c r="L5" s="23"/>
      <c r="M5" s="23"/>
      <c r="N5" s="23"/>
    </row>
    <row r="6" s="84" customFormat="1" ht="24.95" customHeight="1" spans="1:14">
      <c r="A6" s="69" t="s">
        <v>126</v>
      </c>
      <c r="B6" s="56">
        <v>16174</v>
      </c>
      <c r="C6" s="56">
        <v>18197</v>
      </c>
      <c r="D6" s="349">
        <f>C6/B6</f>
        <v>1.12507728453073</v>
      </c>
      <c r="E6" s="223">
        <v>1.2143</v>
      </c>
      <c r="F6" s="42"/>
      <c r="G6"/>
      <c r="H6"/>
      <c r="I6"/>
      <c r="J6"/>
      <c r="K6"/>
      <c r="L6"/>
      <c r="M6"/>
      <c r="N6"/>
    </row>
    <row r="7" s="84" customFormat="1" ht="24.95" customHeight="1" spans="1:14">
      <c r="A7" s="69" t="s">
        <v>127</v>
      </c>
      <c r="B7" s="56">
        <v>4568</v>
      </c>
      <c r="C7" s="56">
        <v>2286</v>
      </c>
      <c r="D7" s="349">
        <f t="shared" ref="D7:D24" si="0">C7/B7</f>
        <v>0.500437828371278</v>
      </c>
      <c r="E7" s="223">
        <v>0.589</v>
      </c>
      <c r="F7" s="42"/>
      <c r="G7"/>
      <c r="H7"/>
      <c r="I7"/>
      <c r="J7"/>
      <c r="L7"/>
      <c r="M7"/>
      <c r="N7"/>
    </row>
    <row r="8" s="84" customFormat="1" ht="24.95" customHeight="1" spans="1:14">
      <c r="A8" s="69" t="s">
        <v>128</v>
      </c>
      <c r="B8" s="56">
        <v>3542</v>
      </c>
      <c r="C8" s="56">
        <v>3129</v>
      </c>
      <c r="D8" s="349">
        <f t="shared" si="0"/>
        <v>0.883399209486166</v>
      </c>
      <c r="E8" s="223">
        <v>0.9914</v>
      </c>
      <c r="F8" s="42"/>
      <c r="G8"/>
      <c r="H8"/>
      <c r="I8"/>
      <c r="J8"/>
      <c r="K8"/>
      <c r="L8"/>
      <c r="M8"/>
      <c r="N8"/>
    </row>
    <row r="9" s="84" customFormat="1" ht="24.95" customHeight="1" spans="1:14">
      <c r="A9" s="69" t="s">
        <v>129</v>
      </c>
      <c r="B9" s="52">
        <v>0</v>
      </c>
      <c r="C9" s="52">
        <v>-1</v>
      </c>
      <c r="D9" s="349"/>
      <c r="E9" s="223">
        <v>0</v>
      </c>
      <c r="F9" s="42"/>
      <c r="G9"/>
      <c r="H9"/>
      <c r="I9"/>
      <c r="J9"/>
      <c r="K9"/>
      <c r="L9"/>
      <c r="M9"/>
      <c r="N9"/>
    </row>
    <row r="10" s="84" customFormat="1" ht="24.95" customHeight="1" spans="1:14">
      <c r="A10" s="69" t="s">
        <v>130</v>
      </c>
      <c r="B10" s="56">
        <v>2400</v>
      </c>
      <c r="C10" s="56">
        <v>2468</v>
      </c>
      <c r="D10" s="349">
        <f t="shared" si="0"/>
        <v>1.02833333333333</v>
      </c>
      <c r="E10" s="223">
        <v>1.2496</v>
      </c>
      <c r="F10" s="42"/>
      <c r="G10"/>
      <c r="H10"/>
      <c r="I10"/>
      <c r="J10"/>
      <c r="K10"/>
      <c r="L10"/>
      <c r="M10"/>
      <c r="N10"/>
    </row>
    <row r="11" s="84" customFormat="1" ht="24.95" customHeight="1" spans="1:14">
      <c r="A11" s="69" t="s">
        <v>131</v>
      </c>
      <c r="B11" s="56">
        <v>2100</v>
      </c>
      <c r="C11" s="52">
        <v>1428</v>
      </c>
      <c r="D11" s="349">
        <f t="shared" si="0"/>
        <v>0.68</v>
      </c>
      <c r="E11" s="223">
        <v>0.741</v>
      </c>
      <c r="F11" s="42"/>
      <c r="G11"/>
      <c r="H11"/>
      <c r="I11"/>
      <c r="J11"/>
      <c r="K11"/>
      <c r="L11"/>
      <c r="M11"/>
      <c r="N11"/>
    </row>
    <row r="12" s="84" customFormat="1" ht="24.95" customHeight="1" spans="1:14">
      <c r="A12" s="69" t="s">
        <v>132</v>
      </c>
      <c r="B12" s="52">
        <v>800</v>
      </c>
      <c r="C12" s="52">
        <v>1098</v>
      </c>
      <c r="D12" s="349">
        <f t="shared" si="0"/>
        <v>1.3725</v>
      </c>
      <c r="E12" s="223">
        <v>1.771</v>
      </c>
      <c r="F12" s="42"/>
      <c r="G12"/>
      <c r="H12"/>
      <c r="I12"/>
      <c r="J12"/>
      <c r="K12"/>
      <c r="L12"/>
      <c r="M12"/>
      <c r="N12"/>
    </row>
    <row r="13" s="84" customFormat="1" ht="24.95" customHeight="1" spans="1:14">
      <c r="A13" s="69" t="s">
        <v>133</v>
      </c>
      <c r="B13" s="56">
        <v>1680</v>
      </c>
      <c r="C13" s="56">
        <v>1674</v>
      </c>
      <c r="D13" s="349">
        <f t="shared" si="0"/>
        <v>0.996428571428571</v>
      </c>
      <c r="E13" s="223">
        <v>0.9947</v>
      </c>
      <c r="F13" s="42"/>
      <c r="G13"/>
      <c r="H13"/>
      <c r="I13"/>
      <c r="J13"/>
      <c r="K13"/>
      <c r="L13"/>
      <c r="M13"/>
      <c r="N13"/>
    </row>
    <row r="14" s="84" customFormat="1" ht="24.95" customHeight="1" spans="1:14">
      <c r="A14" s="69" t="s">
        <v>134</v>
      </c>
      <c r="B14" s="56">
        <v>12050</v>
      </c>
      <c r="C14" s="56">
        <v>12777</v>
      </c>
      <c r="D14" s="349">
        <f t="shared" si="0"/>
        <v>1.06033195020747</v>
      </c>
      <c r="E14" s="223">
        <v>1.0079</v>
      </c>
      <c r="F14" s="42"/>
      <c r="G14"/>
      <c r="H14"/>
      <c r="I14"/>
      <c r="J14"/>
      <c r="K14"/>
      <c r="L14"/>
      <c r="M14"/>
      <c r="N14"/>
    </row>
    <row r="15" s="84" customFormat="1" ht="24.95" customHeight="1" spans="1:14">
      <c r="A15" s="69" t="s">
        <v>135</v>
      </c>
      <c r="B15" s="52">
        <v>1950</v>
      </c>
      <c r="C15" s="52">
        <v>3317</v>
      </c>
      <c r="D15" s="349">
        <f t="shared" si="0"/>
        <v>1.70102564102564</v>
      </c>
      <c r="E15" s="223">
        <v>1.7357</v>
      </c>
      <c r="F15" s="42"/>
      <c r="G15"/>
      <c r="H15"/>
      <c r="I15"/>
      <c r="J15"/>
      <c r="K15"/>
      <c r="L15"/>
      <c r="M15"/>
      <c r="N15"/>
    </row>
    <row r="16" s="84" customFormat="1" ht="24.95" customHeight="1" spans="1:14">
      <c r="A16" s="69" t="s">
        <v>136</v>
      </c>
      <c r="B16" s="56">
        <v>1100</v>
      </c>
      <c r="C16" s="56">
        <v>1274</v>
      </c>
      <c r="D16" s="349">
        <f t="shared" si="0"/>
        <v>1.15818181818182</v>
      </c>
      <c r="E16" s="223">
        <v>1.2515</v>
      </c>
      <c r="F16" s="42"/>
      <c r="G16"/>
      <c r="H16"/>
      <c r="I16"/>
      <c r="J16"/>
      <c r="K16"/>
      <c r="L16"/>
      <c r="M16"/>
      <c r="N16"/>
    </row>
    <row r="17" s="84" customFormat="1" ht="24.95" customHeight="1" spans="1:14">
      <c r="A17" s="69" t="s">
        <v>137</v>
      </c>
      <c r="B17" s="56">
        <v>5950</v>
      </c>
      <c r="C17" s="56">
        <v>6728</v>
      </c>
      <c r="D17" s="349">
        <f t="shared" si="0"/>
        <v>1.13075630252101</v>
      </c>
      <c r="E17" s="223">
        <v>1.3128</v>
      </c>
      <c r="F17" s="42"/>
      <c r="G17"/>
      <c r="H17"/>
      <c r="I17"/>
      <c r="J17"/>
      <c r="K17"/>
      <c r="L17"/>
      <c r="M17"/>
      <c r="N17"/>
    </row>
    <row r="18" s="84" customFormat="1" ht="24.95" customHeight="1" spans="1:14">
      <c r="A18" s="69" t="s">
        <v>155</v>
      </c>
      <c r="B18" s="52"/>
      <c r="C18" s="52"/>
      <c r="D18" s="349"/>
      <c r="E18" s="223">
        <v>0.8864</v>
      </c>
      <c r="F18" s="42"/>
      <c r="G18"/>
      <c r="H18"/>
      <c r="I18"/>
      <c r="J18"/>
      <c r="K18"/>
      <c r="L18"/>
      <c r="M18"/>
      <c r="N18"/>
    </row>
    <row r="19" s="84" customFormat="1" ht="24.95" customHeight="1" spans="1:14">
      <c r="A19" s="69" t="s">
        <v>138</v>
      </c>
      <c r="B19" s="52">
        <v>44</v>
      </c>
      <c r="C19" s="52">
        <v>39</v>
      </c>
      <c r="D19" s="349">
        <f t="shared" si="0"/>
        <v>0.886363636363636</v>
      </c>
      <c r="E19" s="223"/>
      <c r="F19" s="42"/>
      <c r="G19"/>
      <c r="H19"/>
      <c r="I19"/>
      <c r="J19"/>
      <c r="K19"/>
      <c r="L19"/>
      <c r="M19"/>
      <c r="N19"/>
    </row>
    <row r="20" s="84" customFormat="1" ht="24.95" customHeight="1" spans="1:14">
      <c r="A20" s="69" t="s">
        <v>139</v>
      </c>
      <c r="B20" s="52"/>
      <c r="C20" s="52">
        <v>5</v>
      </c>
      <c r="D20" s="349"/>
      <c r="E20" s="223">
        <v>0</v>
      </c>
      <c r="F20" s="42"/>
      <c r="G20"/>
      <c r="H20"/>
      <c r="I20"/>
      <c r="J20"/>
      <c r="K20"/>
      <c r="L20"/>
      <c r="M20"/>
      <c r="N20"/>
    </row>
    <row r="21" s="124" customFormat="1" ht="24.95" customHeight="1" spans="1:14">
      <c r="A21" s="67" t="s">
        <v>140</v>
      </c>
      <c r="B21" s="79">
        <f>SUM(B22:B28)</f>
        <v>14727</v>
      </c>
      <c r="C21" s="79">
        <f>SUM(C22:C28)</f>
        <v>14868</v>
      </c>
      <c r="D21" s="348">
        <f t="shared" si="0"/>
        <v>1.00957425137503</v>
      </c>
      <c r="E21" s="221">
        <v>1.0401</v>
      </c>
      <c r="F21" s="238"/>
      <c r="G21" s="23"/>
      <c r="H21" s="23"/>
      <c r="I21" s="23"/>
      <c r="J21" s="23"/>
      <c r="K21" s="23"/>
      <c r="L21" s="23"/>
      <c r="M21" s="23"/>
      <c r="N21" s="23"/>
    </row>
    <row r="22" s="84" customFormat="1" ht="24.95" customHeight="1" spans="1:14">
      <c r="A22" s="69" t="s">
        <v>141</v>
      </c>
      <c r="B22" s="56">
        <v>3127</v>
      </c>
      <c r="C22" s="56">
        <v>4140</v>
      </c>
      <c r="D22" s="349">
        <f t="shared" si="0"/>
        <v>1.32395267029101</v>
      </c>
      <c r="E22" s="223">
        <v>1.4168</v>
      </c>
      <c r="F22" s="42"/>
      <c r="G22"/>
      <c r="H22"/>
      <c r="I22"/>
      <c r="J22"/>
      <c r="K22"/>
      <c r="L22"/>
      <c r="M22"/>
      <c r="N22"/>
    </row>
    <row r="23" s="84" customFormat="1" ht="24.95" customHeight="1" spans="1:14">
      <c r="A23" s="69" t="s">
        <v>142</v>
      </c>
      <c r="B23" s="56">
        <v>5700</v>
      </c>
      <c r="C23" s="56">
        <v>3215</v>
      </c>
      <c r="D23" s="349">
        <f t="shared" si="0"/>
        <v>0.564035087719298</v>
      </c>
      <c r="E23" s="223">
        <v>0.5576</v>
      </c>
      <c r="F23" s="42"/>
      <c r="G23"/>
      <c r="H23"/>
      <c r="I23"/>
      <c r="J23"/>
      <c r="K23"/>
      <c r="L23"/>
      <c r="M23"/>
      <c r="N23"/>
    </row>
    <row r="24" s="84" customFormat="1" ht="24.95" customHeight="1" spans="1:14">
      <c r="A24" s="69" t="s">
        <v>143</v>
      </c>
      <c r="B24" s="56">
        <v>3400</v>
      </c>
      <c r="C24" s="56">
        <v>3952</v>
      </c>
      <c r="D24" s="349">
        <f t="shared" si="0"/>
        <v>1.16235294117647</v>
      </c>
      <c r="E24" s="223">
        <v>1.2757</v>
      </c>
      <c r="F24" s="42"/>
      <c r="G24"/>
      <c r="H24"/>
      <c r="I24"/>
      <c r="J24"/>
      <c r="K24"/>
      <c r="L24"/>
      <c r="M24"/>
      <c r="N24"/>
    </row>
    <row r="25" s="84" customFormat="1" ht="24.95" customHeight="1" spans="1:14">
      <c r="A25" s="69" t="s">
        <v>144</v>
      </c>
      <c r="B25" s="52"/>
      <c r="C25" s="52"/>
      <c r="D25" s="349"/>
      <c r="E25" s="223"/>
      <c r="F25" s="42"/>
      <c r="G25"/>
      <c r="H25"/>
      <c r="I25"/>
      <c r="J25"/>
      <c r="K25"/>
      <c r="L25"/>
      <c r="M25"/>
      <c r="N25"/>
    </row>
    <row r="26" s="84" customFormat="1" ht="24.95" customHeight="1" spans="1:14">
      <c r="A26" s="69" t="s">
        <v>145</v>
      </c>
      <c r="B26" s="56">
        <v>2000</v>
      </c>
      <c r="C26" s="56">
        <v>2013</v>
      </c>
      <c r="D26" s="349">
        <f>C26/B26</f>
        <v>1.0065</v>
      </c>
      <c r="E26" s="223">
        <v>1.0055</v>
      </c>
      <c r="F26" s="42"/>
      <c r="G26"/>
      <c r="H26"/>
      <c r="I26"/>
      <c r="J26"/>
      <c r="K26"/>
      <c r="L26"/>
      <c r="M26"/>
      <c r="N26"/>
    </row>
    <row r="27" s="84" customFormat="1" ht="24.95" customHeight="1" spans="1:14">
      <c r="A27" s="69" t="s">
        <v>146</v>
      </c>
      <c r="B27" s="56">
        <v>500</v>
      </c>
      <c r="C27" s="52">
        <v>1406</v>
      </c>
      <c r="D27" s="349">
        <f>C27/B27</f>
        <v>2.812</v>
      </c>
      <c r="E27" s="223">
        <v>2.812</v>
      </c>
      <c r="F27" s="42"/>
      <c r="G27"/>
      <c r="H27"/>
      <c r="I27"/>
      <c r="J27"/>
      <c r="K27"/>
      <c r="L27"/>
      <c r="M27"/>
      <c r="N27"/>
    </row>
    <row r="28" s="84" customFormat="1" ht="24.95" customHeight="1" spans="1:14">
      <c r="A28" s="69" t="s">
        <v>147</v>
      </c>
      <c r="B28" s="52">
        <v>0</v>
      </c>
      <c r="C28" s="52">
        <v>142</v>
      </c>
      <c r="D28" s="349"/>
      <c r="E28" s="223">
        <v>0</v>
      </c>
      <c r="F28" s="42"/>
      <c r="G28"/>
      <c r="H28"/>
      <c r="I28"/>
      <c r="J28"/>
      <c r="K28"/>
      <c r="L28"/>
      <c r="M28"/>
      <c r="N28"/>
    </row>
    <row r="29" s="124" customFormat="1" ht="24.95" customHeight="1" spans="1:14">
      <c r="A29" s="71" t="s">
        <v>148</v>
      </c>
      <c r="B29" s="72">
        <f>B21+B5</f>
        <v>67085</v>
      </c>
      <c r="C29" s="72">
        <f>C21+C5</f>
        <v>69287</v>
      </c>
      <c r="D29" s="350">
        <f>C29/B29</f>
        <v>1.03282402921667</v>
      </c>
      <c r="E29" s="226">
        <v>1.0947</v>
      </c>
      <c r="F29" s="238"/>
      <c r="G29"/>
      <c r="H29"/>
      <c r="I29"/>
      <c r="J29"/>
      <c r="K29"/>
      <c r="L29"/>
      <c r="M29"/>
      <c r="N29"/>
    </row>
    <row r="30" s="84" customFormat="1" ht="36" customHeight="1" spans="1:14">
      <c r="A30" s="292" t="s">
        <v>156</v>
      </c>
      <c r="B30" s="292"/>
      <c r="C30" s="292"/>
      <c r="D30" s="351"/>
      <c r="E30" s="292"/>
      <c r="F30" s="42"/>
      <c r="G30"/>
      <c r="H30"/>
      <c r="I30"/>
      <c r="J30"/>
      <c r="K30"/>
      <c r="L30"/>
      <c r="M30"/>
      <c r="N30"/>
    </row>
    <row r="31" s="84" customFormat="1" ht="24.95" customHeight="1" spans="1:14">
      <c r="A31" s="352" t="s">
        <v>150</v>
      </c>
      <c r="B31" s="43"/>
      <c r="C31" s="43"/>
      <c r="D31" s="250"/>
      <c r="E31" s="43"/>
      <c r="F31" s="42"/>
      <c r="G31"/>
      <c r="H31"/>
      <c r="I31"/>
      <c r="J31"/>
      <c r="K31"/>
      <c r="L31"/>
      <c r="M31"/>
      <c r="N31"/>
    </row>
  </sheetData>
  <mergeCells count="4">
    <mergeCell ref="A1:E1"/>
    <mergeCell ref="A2:E2"/>
    <mergeCell ref="A3:E3"/>
    <mergeCell ref="A30:E3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" sqref="A1:B1"/>
    </sheetView>
  </sheetViews>
  <sheetFormatPr defaultColWidth="9.33333333333333" defaultRowHeight="15" outlineLevelCol="4"/>
  <cols>
    <col min="1" max="1" width="62.1666666666667" style="313" customWidth="1"/>
    <col min="2" max="2" width="37.1666666666667" style="314" customWidth="1"/>
    <col min="3" max="3" width="16.8333333333333" customWidth="1"/>
  </cols>
  <sheetData>
    <row r="1" ht="42" customHeight="1" spans="1:2">
      <c r="A1" s="315" t="s">
        <v>14</v>
      </c>
      <c r="B1" s="315"/>
    </row>
    <row r="2" ht="14.1" customHeight="1" spans="1:2">
      <c r="A2" s="316" t="s">
        <v>15</v>
      </c>
      <c r="B2" s="317"/>
    </row>
    <row r="3" customHeight="1" spans="1:2">
      <c r="A3" s="318" t="s">
        <v>101</v>
      </c>
      <c r="B3" s="319"/>
    </row>
    <row r="4" s="23" customFormat="1" ht="26.1" customHeight="1" spans="1:2">
      <c r="A4" s="320" t="s">
        <v>102</v>
      </c>
      <c r="B4" s="321" t="s">
        <v>103</v>
      </c>
    </row>
    <row r="5" s="23" customFormat="1" ht="26.1" customHeight="1" spans="1:2">
      <c r="A5" s="322" t="s">
        <v>157</v>
      </c>
      <c r="B5" s="323">
        <v>494646</v>
      </c>
    </row>
    <row r="6" s="23" customFormat="1" ht="26.1" customHeight="1" spans="1:2">
      <c r="A6" s="322" t="s">
        <v>158</v>
      </c>
      <c r="B6" s="323">
        <f>B7+B8</f>
        <v>5941</v>
      </c>
    </row>
    <row r="7" ht="26.1" customHeight="1" spans="1:2">
      <c r="A7" s="324" t="s">
        <v>159</v>
      </c>
      <c r="B7" s="325"/>
    </row>
    <row r="8" ht="26.1" customHeight="1" spans="1:2">
      <c r="A8" s="324" t="s">
        <v>160</v>
      </c>
      <c r="B8" s="326">
        <v>5941</v>
      </c>
    </row>
    <row r="9" s="23" customFormat="1" ht="26.1" customHeight="1" spans="1:2">
      <c r="A9" s="322" t="s">
        <v>161</v>
      </c>
      <c r="B9" s="323">
        <v>18967</v>
      </c>
    </row>
    <row r="10" s="23" customFormat="1" ht="26.1" customHeight="1" spans="1:2">
      <c r="A10" s="322" t="s">
        <v>162</v>
      </c>
      <c r="B10" s="327">
        <v>2202</v>
      </c>
    </row>
    <row r="11" s="23" customFormat="1" ht="26.1" customHeight="1" spans="1:2">
      <c r="A11" s="322" t="s">
        <v>163</v>
      </c>
      <c r="B11" s="323">
        <v>11698</v>
      </c>
    </row>
    <row r="12" ht="26.1" customHeight="1" spans="1:2">
      <c r="A12" s="324" t="s">
        <v>164</v>
      </c>
      <c r="B12" s="343"/>
    </row>
    <row r="13" s="23" customFormat="1" ht="26.1" customHeight="1" spans="1:2">
      <c r="A13" s="328" t="s">
        <v>165</v>
      </c>
      <c r="B13" s="329">
        <f>B11+B10+B9+B6+B5</f>
        <v>533454</v>
      </c>
    </row>
    <row r="14" ht="20.1" customHeight="1" spans="1:5">
      <c r="A14" s="292" t="s">
        <v>166</v>
      </c>
      <c r="B14" s="292"/>
      <c r="C14" s="6"/>
      <c r="D14" s="330"/>
      <c r="E14" s="6"/>
    </row>
    <row r="15" customFormat="1" ht="15.95" customHeight="1" spans="1:2">
      <c r="A15" s="332" t="s">
        <v>167</v>
      </c>
      <c r="B15" s="332"/>
    </row>
    <row r="16" ht="15.95" customHeight="1" spans="1:2">
      <c r="A16" s="332" t="s">
        <v>168</v>
      </c>
      <c r="B16" s="332"/>
    </row>
    <row r="17" ht="18" customHeight="1" spans="1:2">
      <c r="A17" s="332" t="s">
        <v>169</v>
      </c>
      <c r="B17" s="332"/>
    </row>
    <row r="18" ht="21" customHeight="1"/>
  </sheetData>
  <mergeCells count="7">
    <mergeCell ref="A1:B1"/>
    <mergeCell ref="A2:B2"/>
    <mergeCell ref="A3:B3"/>
    <mergeCell ref="A14:B14"/>
    <mergeCell ref="A15:B15"/>
    <mergeCell ref="A16:B16"/>
    <mergeCell ref="A17:B1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opLeftCell="A17" workbookViewId="0">
      <selection activeCell="A6" sqref="A6:A30"/>
    </sheetView>
  </sheetViews>
  <sheetFormatPr defaultColWidth="9.33333333333333" defaultRowHeight="27.95" customHeight="1" outlineLevelCol="6"/>
  <cols>
    <col min="1" max="1" width="40.5" style="42" customWidth="1"/>
    <col min="2" max="2" width="28.1666666666667" style="42" customWidth="1"/>
    <col min="3" max="3" width="21" style="42" customWidth="1"/>
    <col min="4" max="4" width="19.1666666666667" style="42" customWidth="1"/>
    <col min="5" max="5" width="24.1666666666667" style="42" customWidth="1"/>
    <col min="6" max="6" width="15.6666666666667" style="109"/>
  </cols>
  <sheetData>
    <row r="1" customHeight="1" spans="1:5">
      <c r="A1" s="62" t="s">
        <v>16</v>
      </c>
      <c r="B1" s="62"/>
      <c r="C1" s="170"/>
      <c r="D1" s="62"/>
      <c r="E1" s="62"/>
    </row>
    <row r="2" s="143" customFormat="1" ht="15" customHeight="1" spans="1:5">
      <c r="A2" s="5"/>
      <c r="B2" s="5"/>
      <c r="C2" s="100"/>
      <c r="D2" s="123"/>
      <c r="E2" s="5" t="s">
        <v>17</v>
      </c>
    </row>
    <row r="3" s="143" customFormat="1" ht="18" customHeight="1" spans="1:5">
      <c r="A3" s="294"/>
      <c r="B3" s="294"/>
      <c r="C3" s="295"/>
      <c r="D3" s="123"/>
      <c r="E3" s="294" t="s">
        <v>101</v>
      </c>
    </row>
    <row r="4" s="23" customFormat="1" ht="45" customHeight="1" spans="1:6">
      <c r="A4" s="296" t="s">
        <v>121</v>
      </c>
      <c r="B4" s="297" t="s">
        <v>170</v>
      </c>
      <c r="C4" s="298" t="s">
        <v>122</v>
      </c>
      <c r="D4" s="299" t="s">
        <v>103</v>
      </c>
      <c r="E4" s="309" t="s">
        <v>171</v>
      </c>
      <c r="F4" s="108"/>
    </row>
    <row r="5" s="23" customFormat="1" customHeight="1" spans="1:6">
      <c r="A5" s="300" t="s">
        <v>172</v>
      </c>
      <c r="B5" s="339">
        <f>SUM(B6:B30)</f>
        <v>524995</v>
      </c>
      <c r="C5" s="339">
        <f>SUM(C6:C30)</f>
        <v>567402</v>
      </c>
      <c r="D5" s="339">
        <f>SUM(D6:D30)</f>
        <v>494646</v>
      </c>
      <c r="E5" s="310">
        <f t="shared" ref="E5:E21" si="0">D5/C5</f>
        <v>0.871773451626889</v>
      </c>
      <c r="F5" s="108"/>
    </row>
    <row r="6" customHeight="1" spans="1:5">
      <c r="A6" s="303" t="s">
        <v>173</v>
      </c>
      <c r="B6" s="340">
        <v>60147</v>
      </c>
      <c r="C6" s="341">
        <v>62047</v>
      </c>
      <c r="D6" s="340">
        <v>50086</v>
      </c>
      <c r="E6" s="311">
        <f t="shared" si="0"/>
        <v>0.80722677969926</v>
      </c>
    </row>
    <row r="7" customHeight="1" spans="1:5">
      <c r="A7" s="306" t="s">
        <v>174</v>
      </c>
      <c r="B7" s="340"/>
      <c r="C7" s="341"/>
      <c r="D7" s="340"/>
      <c r="E7" s="311"/>
    </row>
    <row r="8" customHeight="1" spans="1:5">
      <c r="A8" s="306" t="s">
        <v>175</v>
      </c>
      <c r="B8" s="340">
        <v>201</v>
      </c>
      <c r="C8" s="341">
        <v>201</v>
      </c>
      <c r="D8" s="340">
        <v>426</v>
      </c>
      <c r="E8" s="311">
        <f t="shared" si="0"/>
        <v>2.11940298507463</v>
      </c>
    </row>
    <row r="9" customHeight="1" spans="1:5">
      <c r="A9" s="306" t="s">
        <v>176</v>
      </c>
      <c r="B9" s="340">
        <v>14615</v>
      </c>
      <c r="C9" s="341">
        <v>14615</v>
      </c>
      <c r="D9" s="340">
        <v>14706</v>
      </c>
      <c r="E9" s="311">
        <f t="shared" si="0"/>
        <v>1.0062264796442</v>
      </c>
    </row>
    <row r="10" customHeight="1" spans="1:5">
      <c r="A10" s="306" t="s">
        <v>177</v>
      </c>
      <c r="B10" s="340">
        <v>97041</v>
      </c>
      <c r="C10" s="341">
        <v>112740</v>
      </c>
      <c r="D10" s="340">
        <v>92760</v>
      </c>
      <c r="E10" s="311">
        <f t="shared" si="0"/>
        <v>0.822778073443321</v>
      </c>
    </row>
    <row r="11" customHeight="1" spans="1:5">
      <c r="A11" s="306" t="s">
        <v>178</v>
      </c>
      <c r="B11" s="340">
        <v>1730</v>
      </c>
      <c r="C11" s="341">
        <v>1730</v>
      </c>
      <c r="D11" s="340">
        <v>14732</v>
      </c>
      <c r="E11" s="311">
        <f t="shared" si="0"/>
        <v>8.51560693641619</v>
      </c>
    </row>
    <row r="12" customHeight="1" spans="1:5">
      <c r="A12" s="306" t="s">
        <v>179</v>
      </c>
      <c r="B12" s="340">
        <v>5805</v>
      </c>
      <c r="C12" s="341">
        <v>5805</v>
      </c>
      <c r="D12" s="340">
        <v>14303</v>
      </c>
      <c r="E12" s="311">
        <f t="shared" si="0"/>
        <v>2.46391042204996</v>
      </c>
    </row>
    <row r="13" customHeight="1" spans="1:5">
      <c r="A13" s="306" t="s">
        <v>180</v>
      </c>
      <c r="B13" s="340">
        <v>79654</v>
      </c>
      <c r="C13" s="341">
        <v>80154</v>
      </c>
      <c r="D13" s="340">
        <v>62014</v>
      </c>
      <c r="E13" s="311">
        <f t="shared" si="0"/>
        <v>0.773685655113906</v>
      </c>
    </row>
    <row r="14" customHeight="1" spans="1:5">
      <c r="A14" s="306" t="s">
        <v>181</v>
      </c>
      <c r="B14" s="340">
        <v>72234</v>
      </c>
      <c r="C14" s="341">
        <v>73434</v>
      </c>
      <c r="D14" s="340">
        <v>70465</v>
      </c>
      <c r="E14" s="311">
        <f t="shared" si="0"/>
        <v>0.959569136912057</v>
      </c>
    </row>
    <row r="15" customHeight="1" spans="1:5">
      <c r="A15" s="306" t="s">
        <v>182</v>
      </c>
      <c r="B15" s="340">
        <v>12968</v>
      </c>
      <c r="C15" s="341">
        <v>16468</v>
      </c>
      <c r="D15" s="340">
        <v>15718</v>
      </c>
      <c r="E15" s="311">
        <f t="shared" si="0"/>
        <v>0.954457128977411</v>
      </c>
    </row>
    <row r="16" customHeight="1" spans="1:5">
      <c r="A16" s="306" t="s">
        <v>183</v>
      </c>
      <c r="B16" s="340">
        <v>12307</v>
      </c>
      <c r="C16" s="341">
        <v>13307</v>
      </c>
      <c r="D16" s="340">
        <v>13490</v>
      </c>
      <c r="E16" s="311">
        <f t="shared" si="0"/>
        <v>1.01375216051702</v>
      </c>
    </row>
    <row r="17" customHeight="1" spans="1:5">
      <c r="A17" s="306" t="s">
        <v>184</v>
      </c>
      <c r="B17" s="340">
        <v>92175</v>
      </c>
      <c r="C17" s="341">
        <v>95775</v>
      </c>
      <c r="D17" s="340">
        <v>77115</v>
      </c>
      <c r="E17" s="311">
        <f t="shared" si="0"/>
        <v>0.805168363351605</v>
      </c>
    </row>
    <row r="18" customHeight="1" spans="1:5">
      <c r="A18" s="306" t="s">
        <v>185</v>
      </c>
      <c r="B18" s="340">
        <v>14451</v>
      </c>
      <c r="C18" s="341">
        <v>21952</v>
      </c>
      <c r="D18" s="340">
        <v>25954</v>
      </c>
      <c r="E18" s="311">
        <f t="shared" si="0"/>
        <v>1.18230685131195</v>
      </c>
    </row>
    <row r="19" customHeight="1" spans="1:5">
      <c r="A19" s="306" t="s">
        <v>186</v>
      </c>
      <c r="B19" s="340">
        <v>9827</v>
      </c>
      <c r="C19" s="341">
        <v>13827</v>
      </c>
      <c r="D19" s="340">
        <v>7859</v>
      </c>
      <c r="E19" s="311">
        <f t="shared" si="0"/>
        <v>0.568380704418891</v>
      </c>
    </row>
    <row r="20" customHeight="1" spans="1:5">
      <c r="A20" s="306" t="s">
        <v>187</v>
      </c>
      <c r="B20" s="340">
        <v>3856</v>
      </c>
      <c r="C20" s="341">
        <v>3856</v>
      </c>
      <c r="D20" s="340">
        <v>1834</v>
      </c>
      <c r="E20" s="311">
        <f t="shared" si="0"/>
        <v>0.475622406639004</v>
      </c>
    </row>
    <row r="21" customHeight="1" spans="1:5">
      <c r="A21" s="306" t="s">
        <v>188</v>
      </c>
      <c r="B21" s="340">
        <v>905</v>
      </c>
      <c r="C21" s="341">
        <v>905</v>
      </c>
      <c r="D21" s="340">
        <v>196</v>
      </c>
      <c r="E21" s="311">
        <f t="shared" si="0"/>
        <v>0.216574585635359</v>
      </c>
    </row>
    <row r="22" customHeight="1" spans="1:5">
      <c r="A22" s="306" t="s">
        <v>189</v>
      </c>
      <c r="B22" s="340"/>
      <c r="C22" s="341"/>
      <c r="D22" s="340"/>
      <c r="E22" s="311"/>
    </row>
    <row r="23" customHeight="1" spans="1:5">
      <c r="A23" s="306" t="s">
        <v>190</v>
      </c>
      <c r="B23" s="340">
        <v>1952</v>
      </c>
      <c r="C23" s="341">
        <v>1952</v>
      </c>
      <c r="D23" s="340">
        <v>3515</v>
      </c>
      <c r="E23" s="311">
        <f t="shared" ref="E23:E26" si="1">D23/C23</f>
        <v>1.80071721311475</v>
      </c>
    </row>
    <row r="24" customHeight="1" spans="1:5">
      <c r="A24" s="306" t="s">
        <v>191</v>
      </c>
      <c r="B24" s="340">
        <v>8405</v>
      </c>
      <c r="C24" s="341">
        <v>8405</v>
      </c>
      <c r="D24" s="340">
        <v>14564</v>
      </c>
      <c r="E24" s="311">
        <f t="shared" si="1"/>
        <v>1.73277810826889</v>
      </c>
    </row>
    <row r="25" customHeight="1" spans="1:5">
      <c r="A25" s="306" t="s">
        <v>192</v>
      </c>
      <c r="B25" s="340">
        <v>5451</v>
      </c>
      <c r="C25" s="341">
        <v>5451</v>
      </c>
      <c r="D25" s="340">
        <v>4284</v>
      </c>
      <c r="E25" s="311">
        <f t="shared" si="1"/>
        <v>0.785910842047331</v>
      </c>
    </row>
    <row r="26" customHeight="1" spans="1:5">
      <c r="A26" s="306" t="s">
        <v>193</v>
      </c>
      <c r="B26" s="340">
        <v>1668</v>
      </c>
      <c r="C26" s="341">
        <v>1668</v>
      </c>
      <c r="D26" s="340">
        <v>2600</v>
      </c>
      <c r="E26" s="311">
        <f t="shared" si="1"/>
        <v>1.55875299760192</v>
      </c>
    </row>
    <row r="27" customHeight="1" spans="1:5">
      <c r="A27" s="306" t="s">
        <v>194</v>
      </c>
      <c r="B27" s="340">
        <v>5000</v>
      </c>
      <c r="C27" s="341">
        <v>5000</v>
      </c>
      <c r="D27" s="340"/>
      <c r="E27" s="311"/>
    </row>
    <row r="28" customHeight="1" spans="1:5">
      <c r="A28" s="306" t="s">
        <v>195</v>
      </c>
      <c r="B28" s="340">
        <v>16431</v>
      </c>
      <c r="C28" s="341">
        <v>19938</v>
      </c>
      <c r="D28" s="340">
        <v>87</v>
      </c>
      <c r="E28" s="311"/>
    </row>
    <row r="29" customHeight="1" spans="1:5">
      <c r="A29" s="306" t="s">
        <v>196</v>
      </c>
      <c r="B29" s="340">
        <v>8172</v>
      </c>
      <c r="C29" s="341">
        <v>8172</v>
      </c>
      <c r="D29" s="340">
        <v>7938</v>
      </c>
      <c r="E29" s="311">
        <f t="shared" ref="E29:E32" si="2">D29/C29</f>
        <v>0.97136563876652</v>
      </c>
    </row>
    <row r="30" customHeight="1" spans="1:5">
      <c r="A30" s="306" t="s">
        <v>197</v>
      </c>
      <c r="B30" s="340"/>
      <c r="C30" s="341"/>
      <c r="D30" s="340"/>
      <c r="E30" s="311"/>
    </row>
    <row r="31" s="23" customFormat="1" customHeight="1" spans="1:7">
      <c r="A31" s="300" t="s">
        <v>158</v>
      </c>
      <c r="B31" s="339">
        <v>5340</v>
      </c>
      <c r="C31" s="339">
        <v>5340</v>
      </c>
      <c r="D31" s="339">
        <v>5941</v>
      </c>
      <c r="E31" s="310">
        <f t="shared" si="2"/>
        <v>1.1125468164794</v>
      </c>
      <c r="F31" s="108"/>
      <c r="G31"/>
    </row>
    <row r="32" s="23" customFormat="1" customHeight="1" spans="1:7">
      <c r="A32" s="307" t="s">
        <v>198</v>
      </c>
      <c r="B32" s="342">
        <v>17909</v>
      </c>
      <c r="C32" s="342">
        <v>17909</v>
      </c>
      <c r="D32" s="342">
        <v>18967</v>
      </c>
      <c r="E32" s="312">
        <f t="shared" si="2"/>
        <v>1.0590764420124</v>
      </c>
      <c r="F32" s="108"/>
      <c r="G32"/>
    </row>
  </sheetData>
  <mergeCells count="1">
    <mergeCell ref="A1:E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opLeftCell="A11" workbookViewId="0">
      <selection activeCell="A29" sqref="A6:A29"/>
    </sheetView>
  </sheetViews>
  <sheetFormatPr defaultColWidth="9.33333333333333" defaultRowHeight="15" outlineLevelCol="5"/>
  <cols>
    <col min="1" max="1" width="45.6666666666667" style="42" customWidth="1"/>
    <col min="2" max="2" width="25" style="43" customWidth="1"/>
    <col min="3" max="3" width="25.3333333333333" style="43" customWidth="1"/>
    <col min="4" max="4" width="32.3333333333333" style="43" customWidth="1"/>
    <col min="5" max="5" width="16.5"/>
  </cols>
  <sheetData>
    <row r="1" ht="39" customHeight="1" spans="1:5">
      <c r="A1" s="26" t="s">
        <v>18</v>
      </c>
      <c r="B1" s="26"/>
      <c r="C1" s="26"/>
      <c r="D1" s="26"/>
      <c r="E1" s="334"/>
    </row>
    <row r="2" customHeight="1" spans="1:5">
      <c r="A2" s="291"/>
      <c r="B2" s="190"/>
      <c r="C2" s="190"/>
      <c r="D2" s="5" t="s">
        <v>19</v>
      </c>
      <c r="E2" s="335"/>
    </row>
    <row r="3" customHeight="1" spans="1:5">
      <c r="A3" s="291"/>
      <c r="B3" s="190"/>
      <c r="C3" s="190"/>
      <c r="D3" s="219" t="s">
        <v>101</v>
      </c>
      <c r="E3" s="335"/>
    </row>
    <row r="4" s="23" customFormat="1" ht="33.95" customHeight="1" spans="1:5">
      <c r="A4" s="45" t="s">
        <v>121</v>
      </c>
      <c r="B4" s="46" t="s">
        <v>199</v>
      </c>
      <c r="C4" s="46" t="s">
        <v>200</v>
      </c>
      <c r="D4" s="47" t="s">
        <v>124</v>
      </c>
      <c r="E4" s="336"/>
    </row>
    <row r="5" s="23" customFormat="1" ht="26.1" customHeight="1" spans="1:5">
      <c r="A5" s="255" t="s">
        <v>201</v>
      </c>
      <c r="B5" s="79">
        <f>SUM(B6:B29)</f>
        <v>494646</v>
      </c>
      <c r="C5" s="79">
        <f>SUM(C6:C29)</f>
        <v>501088</v>
      </c>
      <c r="D5" s="221">
        <f>B5/C5</f>
        <v>0.987143974711029</v>
      </c>
      <c r="E5" s="337"/>
    </row>
    <row r="6" ht="26.1" customHeight="1" spans="1:6">
      <c r="A6" s="69" t="s">
        <v>202</v>
      </c>
      <c r="B6" s="56">
        <v>50086</v>
      </c>
      <c r="C6" s="56">
        <v>57632</v>
      </c>
      <c r="D6" s="223">
        <f t="shared" ref="D6:D28" si="0">B6/C6</f>
        <v>0.869065796779567</v>
      </c>
      <c r="E6" s="337"/>
      <c r="F6" s="23"/>
    </row>
    <row r="7" ht="26.1" customHeight="1" spans="1:5">
      <c r="A7" s="69" t="s">
        <v>174</v>
      </c>
      <c r="B7" s="52">
        <v>0</v>
      </c>
      <c r="C7" s="52">
        <v>0</v>
      </c>
      <c r="D7" s="223"/>
      <c r="E7" s="337"/>
    </row>
    <row r="8" ht="26.1" customHeight="1" spans="1:5">
      <c r="A8" s="69" t="s">
        <v>175</v>
      </c>
      <c r="B8" s="52">
        <v>426</v>
      </c>
      <c r="C8" s="52">
        <v>392</v>
      </c>
      <c r="D8" s="223">
        <f t="shared" si="0"/>
        <v>1.08673469387755</v>
      </c>
      <c r="E8" s="337"/>
    </row>
    <row r="9" ht="26.1" customHeight="1" spans="1:5">
      <c r="A9" s="69" t="s">
        <v>176</v>
      </c>
      <c r="B9" s="56">
        <v>14706</v>
      </c>
      <c r="C9" s="56">
        <v>14371</v>
      </c>
      <c r="D9" s="223">
        <f t="shared" si="0"/>
        <v>1.02331083431911</v>
      </c>
      <c r="E9" s="337"/>
    </row>
    <row r="10" ht="26.1" customHeight="1" spans="1:5">
      <c r="A10" s="69" t="s">
        <v>177</v>
      </c>
      <c r="B10" s="56">
        <v>92760</v>
      </c>
      <c r="C10" s="56">
        <v>90191</v>
      </c>
      <c r="D10" s="223">
        <f t="shared" si="0"/>
        <v>1.02848399507711</v>
      </c>
      <c r="E10" s="337"/>
    </row>
    <row r="11" ht="26.1" customHeight="1" spans="1:5">
      <c r="A11" s="69" t="s">
        <v>178</v>
      </c>
      <c r="B11" s="56">
        <v>14732</v>
      </c>
      <c r="C11" s="56">
        <v>11980</v>
      </c>
      <c r="D11" s="223">
        <f t="shared" si="0"/>
        <v>1.22971619365609</v>
      </c>
      <c r="E11" s="337"/>
    </row>
    <row r="12" ht="26.1" customHeight="1" spans="1:5">
      <c r="A12" s="69" t="s">
        <v>179</v>
      </c>
      <c r="B12" s="56">
        <v>14303</v>
      </c>
      <c r="C12" s="56">
        <v>13241</v>
      </c>
      <c r="D12" s="223">
        <f t="shared" si="0"/>
        <v>1.08020542255117</v>
      </c>
      <c r="E12" s="337"/>
    </row>
    <row r="13" ht="26.1" customHeight="1" spans="1:5">
      <c r="A13" s="69" t="s">
        <v>180</v>
      </c>
      <c r="B13" s="56">
        <v>62014</v>
      </c>
      <c r="C13" s="56">
        <v>61574</v>
      </c>
      <c r="D13" s="223">
        <f t="shared" si="0"/>
        <v>1.00714587325819</v>
      </c>
      <c r="E13" s="337"/>
    </row>
    <row r="14" ht="26.1" customHeight="1" spans="1:5">
      <c r="A14" s="69" t="s">
        <v>181</v>
      </c>
      <c r="B14" s="56">
        <v>70465</v>
      </c>
      <c r="C14" s="56">
        <v>70082</v>
      </c>
      <c r="D14" s="223">
        <f t="shared" si="0"/>
        <v>1.00546502668303</v>
      </c>
      <c r="E14" s="337"/>
    </row>
    <row r="15" ht="26.1" customHeight="1" spans="1:5">
      <c r="A15" s="69" t="s">
        <v>182</v>
      </c>
      <c r="B15" s="56">
        <v>15718</v>
      </c>
      <c r="C15" s="56">
        <v>14580</v>
      </c>
      <c r="D15" s="223">
        <f t="shared" si="0"/>
        <v>1.07805212620027</v>
      </c>
      <c r="E15" s="337"/>
    </row>
    <row r="16" ht="26.1" customHeight="1" spans="1:5">
      <c r="A16" s="69" t="s">
        <v>183</v>
      </c>
      <c r="B16" s="56">
        <v>13490</v>
      </c>
      <c r="C16" s="56">
        <v>14573</v>
      </c>
      <c r="D16" s="223">
        <f t="shared" si="0"/>
        <v>0.925684485006519</v>
      </c>
      <c r="E16" s="337"/>
    </row>
    <row r="17" ht="26.1" customHeight="1" spans="1:5">
      <c r="A17" s="69" t="s">
        <v>184</v>
      </c>
      <c r="B17" s="56">
        <v>77115</v>
      </c>
      <c r="C17" s="56">
        <v>76331</v>
      </c>
      <c r="D17" s="223">
        <f t="shared" si="0"/>
        <v>1.0102710563205</v>
      </c>
      <c r="E17" s="337"/>
    </row>
    <row r="18" ht="26.1" customHeight="1" spans="1:5">
      <c r="A18" s="69" t="s">
        <v>185</v>
      </c>
      <c r="B18" s="56">
        <v>25954</v>
      </c>
      <c r="C18" s="56">
        <v>30984</v>
      </c>
      <c r="D18" s="223">
        <f t="shared" si="0"/>
        <v>0.837658146139943</v>
      </c>
      <c r="E18" s="337"/>
    </row>
    <row r="19" ht="26.1" customHeight="1" spans="1:5">
      <c r="A19" s="69" t="s">
        <v>186</v>
      </c>
      <c r="B19" s="56">
        <v>7859</v>
      </c>
      <c r="C19" s="56">
        <v>7972</v>
      </c>
      <c r="D19" s="223">
        <f t="shared" si="0"/>
        <v>0.985825388861014</v>
      </c>
      <c r="E19" s="337"/>
    </row>
    <row r="20" ht="26.1" customHeight="1" spans="1:5">
      <c r="A20" s="69" t="s">
        <v>187</v>
      </c>
      <c r="B20" s="56">
        <v>1834</v>
      </c>
      <c r="C20" s="56">
        <v>1986</v>
      </c>
      <c r="D20" s="223">
        <f t="shared" si="0"/>
        <v>0.923464249748238</v>
      </c>
      <c r="E20" s="337"/>
    </row>
    <row r="21" ht="26.1" customHeight="1" spans="1:5">
      <c r="A21" s="69" t="s">
        <v>188</v>
      </c>
      <c r="B21" s="52">
        <v>196</v>
      </c>
      <c r="C21" s="52">
        <v>813</v>
      </c>
      <c r="D21" s="223">
        <f t="shared" si="0"/>
        <v>0.241082410824108</v>
      </c>
      <c r="E21" s="337"/>
    </row>
    <row r="22" ht="26.1" customHeight="1" spans="1:5">
      <c r="A22" s="69" t="s">
        <v>189</v>
      </c>
      <c r="B22" s="52">
        <v>0</v>
      </c>
      <c r="C22" s="52">
        <v>0</v>
      </c>
      <c r="D22" s="223"/>
      <c r="E22" s="337"/>
    </row>
    <row r="23" ht="26.1" customHeight="1" spans="1:5">
      <c r="A23" s="69" t="s">
        <v>190</v>
      </c>
      <c r="B23" s="56">
        <v>3515</v>
      </c>
      <c r="C23" s="56">
        <v>3429</v>
      </c>
      <c r="D23" s="223">
        <f t="shared" si="0"/>
        <v>1.02508019830854</v>
      </c>
      <c r="E23" s="337"/>
    </row>
    <row r="24" ht="26.1" customHeight="1" spans="1:5">
      <c r="A24" s="69" t="s">
        <v>191</v>
      </c>
      <c r="B24" s="56">
        <v>14564</v>
      </c>
      <c r="C24" s="56">
        <v>16890</v>
      </c>
      <c r="D24" s="223">
        <f t="shared" si="0"/>
        <v>0.862285375962108</v>
      </c>
      <c r="E24" s="337"/>
    </row>
    <row r="25" ht="26.1" customHeight="1" spans="1:5">
      <c r="A25" s="69" t="s">
        <v>192</v>
      </c>
      <c r="B25" s="56">
        <v>4284</v>
      </c>
      <c r="C25" s="56">
        <v>4481</v>
      </c>
      <c r="D25" s="223">
        <f t="shared" si="0"/>
        <v>0.956036598973443</v>
      </c>
      <c r="E25" s="337"/>
    </row>
    <row r="26" ht="26.1" customHeight="1" spans="1:5">
      <c r="A26" s="69" t="s">
        <v>193</v>
      </c>
      <c r="B26" s="56">
        <v>2600</v>
      </c>
      <c r="C26" s="56">
        <v>2717</v>
      </c>
      <c r="D26" s="223">
        <f t="shared" si="0"/>
        <v>0.956937799043062</v>
      </c>
      <c r="E26" s="337"/>
    </row>
    <row r="27" ht="26.1" customHeight="1" spans="1:5">
      <c r="A27" s="69" t="s">
        <v>195</v>
      </c>
      <c r="B27" s="52">
        <v>87</v>
      </c>
      <c r="C27" s="52"/>
      <c r="D27" s="223"/>
      <c r="E27" s="337"/>
    </row>
    <row r="28" ht="26.1" customHeight="1" spans="1:5">
      <c r="A28" s="69" t="s">
        <v>196</v>
      </c>
      <c r="B28" s="56">
        <v>7938</v>
      </c>
      <c r="C28" s="56">
        <v>6869</v>
      </c>
      <c r="D28" s="223">
        <f t="shared" si="0"/>
        <v>1.15562672878148</v>
      </c>
      <c r="E28" s="337"/>
    </row>
    <row r="29" ht="26.1" customHeight="1" spans="1:5">
      <c r="A29" s="245" t="s">
        <v>197</v>
      </c>
      <c r="B29" s="59">
        <v>0</v>
      </c>
      <c r="C29" s="59">
        <v>0</v>
      </c>
      <c r="D29" s="184"/>
      <c r="E29" s="337"/>
    </row>
    <row r="30" ht="20.1" customHeight="1" spans="1:4">
      <c r="A30" s="292" t="s">
        <v>203</v>
      </c>
      <c r="B30" s="44"/>
      <c r="C30" s="44"/>
      <c r="D30" s="44"/>
    </row>
    <row r="31" ht="20.1" customHeight="1" spans="1:5">
      <c r="A31" s="100" t="s">
        <v>204</v>
      </c>
      <c r="B31" s="100"/>
      <c r="C31" s="100"/>
      <c r="D31" s="100"/>
      <c r="E31" s="337"/>
    </row>
    <row r="32" ht="20.1" customHeight="1" spans="1:5">
      <c r="A32" s="292" t="s">
        <v>205</v>
      </c>
      <c r="B32" s="292"/>
      <c r="C32" s="292"/>
      <c r="D32" s="292"/>
      <c r="E32" s="337"/>
    </row>
    <row r="33" ht="20.1" customHeight="1" spans="1:5">
      <c r="A33" s="292"/>
      <c r="B33" s="292"/>
      <c r="C33" s="292"/>
      <c r="D33" s="292"/>
      <c r="E33" s="337"/>
    </row>
    <row r="34" ht="33.95" customHeight="1" spans="1:5">
      <c r="A34" s="100"/>
      <c r="B34" s="100"/>
      <c r="C34" s="100"/>
      <c r="D34" s="100"/>
      <c r="E34" s="337"/>
    </row>
    <row r="35" ht="20.1" customHeight="1" spans="5:5">
      <c r="E35" s="337"/>
    </row>
    <row r="36" ht="30.95" customHeight="1"/>
    <row r="37" ht="30.95" customHeight="1" spans="5:5">
      <c r="E37" s="338"/>
    </row>
    <row r="38" ht="30.95" customHeight="1" spans="1:4">
      <c r="A38" s="190"/>
      <c r="B38" s="190"/>
      <c r="C38" s="190"/>
      <c r="D38" s="190"/>
    </row>
    <row r="39" ht="30.95" customHeight="1" spans="1:4">
      <c r="A39" s="190"/>
      <c r="B39" s="190"/>
      <c r="C39" s="190"/>
      <c r="D39" s="190"/>
    </row>
    <row r="40" ht="30.95" customHeight="1" spans="1:4">
      <c r="A40" s="190"/>
      <c r="B40" s="190"/>
      <c r="C40" s="190"/>
      <c r="D40" s="190"/>
    </row>
    <row r="41" ht="30.95" customHeight="1" spans="1:4">
      <c r="A41" s="190"/>
      <c r="B41" s="190"/>
      <c r="C41" s="190"/>
      <c r="D41" s="190"/>
    </row>
    <row r="42" ht="30.95" customHeight="1" spans="1:4">
      <c r="A42" s="190"/>
      <c r="B42" s="190"/>
      <c r="C42" s="190"/>
      <c r="D42" s="190"/>
    </row>
    <row r="43" ht="30.95" customHeight="1" spans="1:4">
      <c r="A43" s="190"/>
      <c r="B43" s="190"/>
      <c r="C43" s="190"/>
      <c r="D43" s="190"/>
    </row>
  </sheetData>
  <mergeCells count="12">
    <mergeCell ref="A1:D1"/>
    <mergeCell ref="A30:D30"/>
    <mergeCell ref="A31:D31"/>
    <mergeCell ref="A32:D32"/>
    <mergeCell ref="A33:D33"/>
    <mergeCell ref="A34:D34"/>
    <mergeCell ref="A38:D38"/>
    <mergeCell ref="A39:D39"/>
    <mergeCell ref="A40:D40"/>
    <mergeCell ref="A41:D41"/>
    <mergeCell ref="A42:D42"/>
    <mergeCell ref="A43:D43"/>
  </mergeCells>
  <pageMargins left="0.75" right="0.75" top="1" bottom="1" header="0.5" footer="0.5"/>
  <pageSetup paperSize="9" scale="6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0"/>
  <sheetViews>
    <sheetView topLeftCell="A4" workbookViewId="0">
      <selection activeCell="A4" sqref="A4:C516"/>
    </sheetView>
  </sheetViews>
  <sheetFormatPr defaultColWidth="9.33333333333333" defaultRowHeight="26.1" customHeight="1" outlineLevelCol="2"/>
  <cols>
    <col min="1" max="1" width="13.3333333333333" customWidth="1"/>
    <col min="2" max="2" width="77" style="42" customWidth="1"/>
    <col min="3" max="3" width="32.1666666666667" style="187" customWidth="1"/>
  </cols>
  <sheetData>
    <row r="1" ht="50.1" customHeight="1" spans="1:3">
      <c r="A1" s="276" t="s">
        <v>20</v>
      </c>
      <c r="B1" s="276"/>
      <c r="C1" s="276"/>
    </row>
    <row r="2" ht="14.1" customHeight="1" spans="2:3">
      <c r="B2" s="278"/>
      <c r="C2" s="279" t="s">
        <v>21</v>
      </c>
    </row>
    <row r="3" ht="15.95" customHeight="1" spans="2:3">
      <c r="B3" s="278"/>
      <c r="C3" s="333" t="s">
        <v>101</v>
      </c>
    </row>
    <row r="4" s="23" customFormat="1" customHeight="1" spans="1:3">
      <c r="A4" s="267" t="s">
        <v>206</v>
      </c>
      <c r="B4" s="174" t="s">
        <v>121</v>
      </c>
      <c r="C4" s="281" t="s">
        <v>199</v>
      </c>
    </row>
    <row r="5" customHeight="1" spans="1:3">
      <c r="A5" s="260"/>
      <c r="B5" s="176" t="s">
        <v>201</v>
      </c>
      <c r="C5" s="282">
        <f>C6+C123+C128+C155+C180+C200+C227+C291+C336+C353+C367+C429+C447+C454+C463+C470+C480+C489+C497+C511+C514</f>
        <v>494646</v>
      </c>
    </row>
    <row r="6" customHeight="1" spans="1:3">
      <c r="A6" s="261">
        <v>201</v>
      </c>
      <c r="B6" s="177" t="s">
        <v>207</v>
      </c>
      <c r="C6" s="282">
        <f>C7+C13+C19+C28+C34+C40+C48+C53+C57+C61+C66+C69+C71+C76+C80+C85+C90+C94+C99+C104+C106+C110+C114+C121</f>
        <v>50086</v>
      </c>
    </row>
    <row r="7" s="23" customFormat="1" customHeight="1" spans="1:3">
      <c r="A7" s="261">
        <v>20101</v>
      </c>
      <c r="B7" s="177" t="s">
        <v>208</v>
      </c>
      <c r="C7" s="282">
        <f>SUM(C8:C12)</f>
        <v>1487</v>
      </c>
    </row>
    <row r="8" customHeight="1" spans="1:3">
      <c r="A8" s="263">
        <v>2010101</v>
      </c>
      <c r="B8" s="179" t="s">
        <v>209</v>
      </c>
      <c r="C8" s="283">
        <v>524</v>
      </c>
    </row>
    <row r="9" customHeight="1" spans="1:3">
      <c r="A9" s="263">
        <v>2010102</v>
      </c>
      <c r="B9" s="179" t="s">
        <v>210</v>
      </c>
      <c r="C9" s="283">
        <v>372</v>
      </c>
    </row>
    <row r="10" customHeight="1" spans="1:3">
      <c r="A10" s="263">
        <v>2010103</v>
      </c>
      <c r="B10" s="179" t="s">
        <v>211</v>
      </c>
      <c r="C10" s="283">
        <v>389</v>
      </c>
    </row>
    <row r="11" customHeight="1" spans="1:3">
      <c r="A11" s="263">
        <v>2010104</v>
      </c>
      <c r="B11" s="179" t="s">
        <v>212</v>
      </c>
      <c r="C11" s="283">
        <v>139</v>
      </c>
    </row>
    <row r="12" customHeight="1" spans="1:3">
      <c r="A12" s="263">
        <v>2010199</v>
      </c>
      <c r="B12" s="179" t="s">
        <v>213</v>
      </c>
      <c r="C12" s="283">
        <v>63</v>
      </c>
    </row>
    <row r="13" customHeight="1" spans="1:3">
      <c r="A13" s="261">
        <v>20102</v>
      </c>
      <c r="B13" s="177" t="s">
        <v>214</v>
      </c>
      <c r="C13" s="282">
        <f>SUM(C14:C18)</f>
        <v>593</v>
      </c>
    </row>
    <row r="14" customHeight="1" spans="1:3">
      <c r="A14" s="263">
        <v>2010201</v>
      </c>
      <c r="B14" s="179" t="s">
        <v>209</v>
      </c>
      <c r="C14" s="283">
        <v>238</v>
      </c>
    </row>
    <row r="15" customHeight="1" spans="1:3">
      <c r="A15" s="263">
        <v>2010202</v>
      </c>
      <c r="B15" s="179" t="s">
        <v>210</v>
      </c>
      <c r="C15" s="283">
        <v>133</v>
      </c>
    </row>
    <row r="16" customHeight="1" spans="1:3">
      <c r="A16" s="263">
        <v>2010204</v>
      </c>
      <c r="B16" s="179" t="s">
        <v>215</v>
      </c>
      <c r="C16" s="283">
        <v>149</v>
      </c>
    </row>
    <row r="17" customHeight="1" spans="1:3">
      <c r="A17" s="263">
        <v>2010250</v>
      </c>
      <c r="B17" s="179" t="s">
        <v>216</v>
      </c>
      <c r="C17" s="283">
        <v>14</v>
      </c>
    </row>
    <row r="18" customHeight="1" spans="1:3">
      <c r="A18" s="263">
        <v>2010299</v>
      </c>
      <c r="B18" s="179" t="s">
        <v>217</v>
      </c>
      <c r="C18" s="283">
        <v>59</v>
      </c>
    </row>
    <row r="19" customHeight="1" spans="1:3">
      <c r="A19" s="261">
        <v>20103</v>
      </c>
      <c r="B19" s="177" t="s">
        <v>218</v>
      </c>
      <c r="C19" s="282">
        <f>SUM(C20:C27)</f>
        <v>26914</v>
      </c>
    </row>
    <row r="20" customHeight="1" spans="1:3">
      <c r="A20" s="263">
        <v>2010301</v>
      </c>
      <c r="B20" s="179" t="s">
        <v>209</v>
      </c>
      <c r="C20" s="283">
        <v>11281</v>
      </c>
    </row>
    <row r="21" customHeight="1" spans="1:3">
      <c r="A21" s="263">
        <v>2010302</v>
      </c>
      <c r="B21" s="179" t="s">
        <v>210</v>
      </c>
      <c r="C21" s="283">
        <v>963</v>
      </c>
    </row>
    <row r="22" customHeight="1" spans="1:3">
      <c r="A22" s="263">
        <v>2010303</v>
      </c>
      <c r="B22" s="179" t="s">
        <v>211</v>
      </c>
      <c r="C22" s="283">
        <v>934</v>
      </c>
    </row>
    <row r="23" customHeight="1" spans="1:3">
      <c r="A23" s="263">
        <v>2010305</v>
      </c>
      <c r="B23" s="179" t="s">
        <v>219</v>
      </c>
      <c r="C23" s="283">
        <v>392</v>
      </c>
    </row>
    <row r="24" customHeight="1" spans="1:3">
      <c r="A24" s="263">
        <v>2010306</v>
      </c>
      <c r="B24" s="179" t="s">
        <v>220</v>
      </c>
      <c r="C24" s="283">
        <v>108</v>
      </c>
    </row>
    <row r="25" customHeight="1" spans="1:3">
      <c r="A25" s="263">
        <v>2010308</v>
      </c>
      <c r="B25" s="179" t="s">
        <v>221</v>
      </c>
      <c r="C25" s="283">
        <v>448</v>
      </c>
    </row>
    <row r="26" customHeight="1" spans="1:3">
      <c r="A26" s="263">
        <v>2010350</v>
      </c>
      <c r="B26" s="179" t="s">
        <v>216</v>
      </c>
      <c r="C26" s="283">
        <v>4</v>
      </c>
    </row>
    <row r="27" customHeight="1" spans="1:3">
      <c r="A27" s="263">
        <v>2010399</v>
      </c>
      <c r="B27" s="179" t="s">
        <v>222</v>
      </c>
      <c r="C27" s="283">
        <v>12784</v>
      </c>
    </row>
    <row r="28" customHeight="1" spans="1:3">
      <c r="A28" s="261">
        <v>20104</v>
      </c>
      <c r="B28" s="177" t="s">
        <v>223</v>
      </c>
      <c r="C28" s="282">
        <f>SUM(C29:C33)</f>
        <v>3741</v>
      </c>
    </row>
    <row r="29" customHeight="1" spans="1:3">
      <c r="A29" s="263">
        <v>2010401</v>
      </c>
      <c r="B29" s="179" t="s">
        <v>209</v>
      </c>
      <c r="C29" s="283">
        <v>575</v>
      </c>
    </row>
    <row r="30" customHeight="1" spans="1:3">
      <c r="A30" s="263">
        <v>2010402</v>
      </c>
      <c r="B30" s="179" t="s">
        <v>210</v>
      </c>
      <c r="C30" s="283">
        <v>369</v>
      </c>
    </row>
    <row r="31" customHeight="1" spans="1:3">
      <c r="A31" s="263">
        <v>2010406</v>
      </c>
      <c r="B31" s="179" t="s">
        <v>224</v>
      </c>
      <c r="C31" s="283">
        <v>50</v>
      </c>
    </row>
    <row r="32" customHeight="1" spans="1:3">
      <c r="A32" s="263">
        <v>2010408</v>
      </c>
      <c r="B32" s="179" t="s">
        <v>225</v>
      </c>
      <c r="C32" s="283">
        <v>3</v>
      </c>
    </row>
    <row r="33" customHeight="1" spans="1:3">
      <c r="A33" s="263">
        <v>2010499</v>
      </c>
      <c r="B33" s="179" t="s">
        <v>226</v>
      </c>
      <c r="C33" s="283">
        <v>2744</v>
      </c>
    </row>
    <row r="34" customHeight="1" spans="1:3">
      <c r="A34" s="261">
        <v>20105</v>
      </c>
      <c r="B34" s="177" t="s">
        <v>227</v>
      </c>
      <c r="C34" s="282">
        <f>SUM(C35:C39)</f>
        <v>457</v>
      </c>
    </row>
    <row r="35" customHeight="1" spans="1:3">
      <c r="A35" s="263">
        <v>2010501</v>
      </c>
      <c r="B35" s="179" t="s">
        <v>209</v>
      </c>
      <c r="C35" s="283">
        <v>139</v>
      </c>
    </row>
    <row r="36" customHeight="1" spans="1:3">
      <c r="A36" s="263">
        <v>2010502</v>
      </c>
      <c r="B36" s="179" t="s">
        <v>210</v>
      </c>
      <c r="C36" s="283">
        <v>158</v>
      </c>
    </row>
    <row r="37" customHeight="1" spans="1:3">
      <c r="A37" s="263">
        <v>2010507</v>
      </c>
      <c r="B37" s="179" t="s">
        <v>228</v>
      </c>
      <c r="C37" s="283">
        <v>136</v>
      </c>
    </row>
    <row r="38" customHeight="1" spans="1:3">
      <c r="A38" s="263">
        <v>2010508</v>
      </c>
      <c r="B38" s="179" t="s">
        <v>229</v>
      </c>
      <c r="C38" s="283">
        <v>21</v>
      </c>
    </row>
    <row r="39" customHeight="1" spans="1:3">
      <c r="A39" s="263">
        <v>2010599</v>
      </c>
      <c r="B39" s="179" t="s">
        <v>230</v>
      </c>
      <c r="C39" s="283">
        <v>3</v>
      </c>
    </row>
    <row r="40" customHeight="1" spans="1:3">
      <c r="A40" s="261">
        <v>20106</v>
      </c>
      <c r="B40" s="177" t="s">
        <v>231</v>
      </c>
      <c r="C40" s="282">
        <f>SUM(C41:C47)</f>
        <v>3605</v>
      </c>
    </row>
    <row r="41" customHeight="1" spans="1:3">
      <c r="A41" s="263">
        <v>2010601</v>
      </c>
      <c r="B41" s="179" t="s">
        <v>209</v>
      </c>
      <c r="C41" s="283">
        <v>1673</v>
      </c>
    </row>
    <row r="42" customHeight="1" spans="1:3">
      <c r="A42" s="263">
        <v>2010602</v>
      </c>
      <c r="B42" s="179" t="s">
        <v>210</v>
      </c>
      <c r="C42" s="283">
        <v>792</v>
      </c>
    </row>
    <row r="43" customHeight="1" spans="1:3">
      <c r="A43" s="263">
        <v>2010605</v>
      </c>
      <c r="B43" s="179" t="s">
        <v>232</v>
      </c>
      <c r="C43" s="283">
        <v>4</v>
      </c>
    </row>
    <row r="44" customHeight="1" spans="1:3">
      <c r="A44" s="263">
        <v>2010607</v>
      </c>
      <c r="B44" s="179" t="s">
        <v>233</v>
      </c>
      <c r="C44" s="283">
        <v>206</v>
      </c>
    </row>
    <row r="45" customHeight="1" spans="1:3">
      <c r="A45" s="263">
        <v>2010608</v>
      </c>
      <c r="B45" s="179" t="s">
        <v>234</v>
      </c>
      <c r="C45" s="283">
        <v>412</v>
      </c>
    </row>
    <row r="46" customHeight="1" spans="1:3">
      <c r="A46" s="263">
        <v>2010650</v>
      </c>
      <c r="B46" s="179" t="s">
        <v>216</v>
      </c>
      <c r="C46" s="283">
        <v>75</v>
      </c>
    </row>
    <row r="47" customHeight="1" spans="1:3">
      <c r="A47" s="263">
        <v>2010699</v>
      </c>
      <c r="B47" s="179" t="s">
        <v>235</v>
      </c>
      <c r="C47" s="283">
        <v>443</v>
      </c>
    </row>
    <row r="48" customHeight="1" spans="1:3">
      <c r="A48" s="261">
        <v>20107</v>
      </c>
      <c r="B48" s="177" t="s">
        <v>236</v>
      </c>
      <c r="C48" s="282">
        <f>SUM(C49:C52)</f>
        <v>4266</v>
      </c>
    </row>
    <row r="49" customHeight="1" spans="1:3">
      <c r="A49" s="263">
        <v>2010702</v>
      </c>
      <c r="B49" s="179" t="s">
        <v>210</v>
      </c>
      <c r="C49" s="283">
        <v>30</v>
      </c>
    </row>
    <row r="50" customHeight="1" spans="1:3">
      <c r="A50" s="263">
        <v>2010709</v>
      </c>
      <c r="B50" s="179" t="s">
        <v>233</v>
      </c>
      <c r="C50" s="283">
        <v>7</v>
      </c>
    </row>
    <row r="51" customHeight="1" spans="1:3">
      <c r="A51" s="263">
        <v>2010710</v>
      </c>
      <c r="B51" s="179" t="s">
        <v>237</v>
      </c>
      <c r="C51" s="283">
        <v>76</v>
      </c>
    </row>
    <row r="52" customHeight="1" spans="1:3">
      <c r="A52" s="263">
        <v>2010799</v>
      </c>
      <c r="B52" s="179" t="s">
        <v>238</v>
      </c>
      <c r="C52" s="283">
        <v>4153</v>
      </c>
    </row>
    <row r="53" customHeight="1" spans="1:3">
      <c r="A53" s="261">
        <v>20108</v>
      </c>
      <c r="B53" s="177" t="s">
        <v>239</v>
      </c>
      <c r="C53" s="282">
        <f>SUM(C54:C56)</f>
        <v>399</v>
      </c>
    </row>
    <row r="54" customHeight="1" spans="1:3">
      <c r="A54" s="263">
        <v>2010801</v>
      </c>
      <c r="B54" s="179" t="s">
        <v>209</v>
      </c>
      <c r="C54" s="283">
        <v>143</v>
      </c>
    </row>
    <row r="55" customHeight="1" spans="1:3">
      <c r="A55" s="263">
        <v>2010802</v>
      </c>
      <c r="B55" s="179" t="s">
        <v>210</v>
      </c>
      <c r="C55" s="283">
        <v>170</v>
      </c>
    </row>
    <row r="56" customHeight="1" spans="1:3">
      <c r="A56" s="263">
        <v>2010899</v>
      </c>
      <c r="B56" s="179" t="s">
        <v>240</v>
      </c>
      <c r="C56" s="283">
        <v>86</v>
      </c>
    </row>
    <row r="57" customHeight="1" spans="1:3">
      <c r="A57" s="261">
        <v>20111</v>
      </c>
      <c r="B57" s="177" t="s">
        <v>241</v>
      </c>
      <c r="C57" s="282">
        <f>SUM(C58:C60)</f>
        <v>980</v>
      </c>
    </row>
    <row r="58" customHeight="1" spans="1:3">
      <c r="A58" s="263">
        <v>2011101</v>
      </c>
      <c r="B58" s="179" t="s">
        <v>209</v>
      </c>
      <c r="C58" s="283">
        <v>736</v>
      </c>
    </row>
    <row r="59" customHeight="1" spans="1:3">
      <c r="A59" s="263">
        <v>2011102</v>
      </c>
      <c r="B59" s="179" t="s">
        <v>210</v>
      </c>
      <c r="C59" s="283">
        <v>132</v>
      </c>
    </row>
    <row r="60" customHeight="1" spans="1:3">
      <c r="A60" s="263">
        <v>2011199</v>
      </c>
      <c r="B60" s="179" t="s">
        <v>242</v>
      </c>
      <c r="C60" s="283">
        <v>112</v>
      </c>
    </row>
    <row r="61" customHeight="1" spans="1:3">
      <c r="A61" s="261">
        <v>20113</v>
      </c>
      <c r="B61" s="177" t="s">
        <v>243</v>
      </c>
      <c r="C61" s="282">
        <f>SUM(C62:C65)</f>
        <v>1039</v>
      </c>
    </row>
    <row r="62" customHeight="1" spans="1:3">
      <c r="A62" s="263">
        <v>2011301</v>
      </c>
      <c r="B62" s="179" t="s">
        <v>209</v>
      </c>
      <c r="C62" s="283">
        <v>201</v>
      </c>
    </row>
    <row r="63" customHeight="1" spans="1:3">
      <c r="A63" s="263">
        <v>2011302</v>
      </c>
      <c r="B63" s="179" t="s">
        <v>210</v>
      </c>
      <c r="C63" s="283">
        <v>304</v>
      </c>
    </row>
    <row r="64" customHeight="1" spans="1:3">
      <c r="A64" s="263">
        <v>2011308</v>
      </c>
      <c r="B64" s="179" t="s">
        <v>244</v>
      </c>
      <c r="C64" s="283">
        <v>410</v>
      </c>
    </row>
    <row r="65" customHeight="1" spans="1:3">
      <c r="A65" s="263">
        <v>2011399</v>
      </c>
      <c r="B65" s="179" t="s">
        <v>245</v>
      </c>
      <c r="C65" s="283">
        <v>124</v>
      </c>
    </row>
    <row r="66" customHeight="1" spans="1:3">
      <c r="A66" s="261">
        <v>20114</v>
      </c>
      <c r="B66" s="177" t="s">
        <v>246</v>
      </c>
      <c r="C66" s="282">
        <f>SUM(C67:C68)</f>
        <v>20</v>
      </c>
    </row>
    <row r="67" customHeight="1" spans="1:3">
      <c r="A67" s="263">
        <v>2011409</v>
      </c>
      <c r="B67" s="179" t="s">
        <v>247</v>
      </c>
      <c r="C67" s="283">
        <v>10</v>
      </c>
    </row>
    <row r="68" customHeight="1" spans="1:3">
      <c r="A68" s="263">
        <v>2011499</v>
      </c>
      <c r="B68" s="179" t="s">
        <v>248</v>
      </c>
      <c r="C68" s="283">
        <v>10</v>
      </c>
    </row>
    <row r="69" customHeight="1" spans="1:3">
      <c r="A69" s="261">
        <v>20123</v>
      </c>
      <c r="B69" s="177" t="s">
        <v>249</v>
      </c>
      <c r="C69" s="282">
        <f>SUM(C70)</f>
        <v>35</v>
      </c>
    </row>
    <row r="70" customHeight="1" spans="1:3">
      <c r="A70" s="263">
        <v>2012304</v>
      </c>
      <c r="B70" s="179" t="s">
        <v>250</v>
      </c>
      <c r="C70" s="283">
        <v>35</v>
      </c>
    </row>
    <row r="71" customHeight="1" spans="1:3">
      <c r="A71" s="261">
        <v>20126</v>
      </c>
      <c r="B71" s="177" t="s">
        <v>251</v>
      </c>
      <c r="C71" s="282">
        <f>SUM(C72:C75)</f>
        <v>228</v>
      </c>
    </row>
    <row r="72" customHeight="1" spans="1:3">
      <c r="A72" s="263">
        <v>2012601</v>
      </c>
      <c r="B72" s="179" t="s">
        <v>209</v>
      </c>
      <c r="C72" s="283">
        <v>82</v>
      </c>
    </row>
    <row r="73" customHeight="1" spans="1:3">
      <c r="A73" s="263">
        <v>2012602</v>
      </c>
      <c r="B73" s="179" t="s">
        <v>210</v>
      </c>
      <c r="C73" s="283">
        <v>99</v>
      </c>
    </row>
    <row r="74" customHeight="1" spans="1:3">
      <c r="A74" s="263">
        <v>2012604</v>
      </c>
      <c r="B74" s="179" t="s">
        <v>252</v>
      </c>
      <c r="C74" s="283">
        <v>18</v>
      </c>
    </row>
    <row r="75" customHeight="1" spans="1:3">
      <c r="A75" s="263">
        <v>2012699</v>
      </c>
      <c r="B75" s="179" t="s">
        <v>253</v>
      </c>
      <c r="C75" s="283">
        <v>29</v>
      </c>
    </row>
    <row r="76" customHeight="1" spans="1:3">
      <c r="A76" s="261">
        <v>20128</v>
      </c>
      <c r="B76" s="177" t="s">
        <v>254</v>
      </c>
      <c r="C76" s="282">
        <f>SUM(C77:C79)</f>
        <v>99</v>
      </c>
    </row>
    <row r="77" customHeight="1" spans="1:3">
      <c r="A77" s="263">
        <v>2012801</v>
      </c>
      <c r="B77" s="179" t="s">
        <v>209</v>
      </c>
      <c r="C77" s="283">
        <v>65</v>
      </c>
    </row>
    <row r="78" customHeight="1" spans="1:3">
      <c r="A78" s="263">
        <v>2012802</v>
      </c>
      <c r="B78" s="179" t="s">
        <v>210</v>
      </c>
      <c r="C78" s="283">
        <v>20</v>
      </c>
    </row>
    <row r="79" customHeight="1" spans="1:3">
      <c r="A79" s="263">
        <v>2012899</v>
      </c>
      <c r="B79" s="179" t="s">
        <v>255</v>
      </c>
      <c r="C79" s="283">
        <v>14</v>
      </c>
    </row>
    <row r="80" customHeight="1" spans="1:3">
      <c r="A80" s="261">
        <v>20129</v>
      </c>
      <c r="B80" s="177" t="s">
        <v>256</v>
      </c>
      <c r="C80" s="282">
        <f>SUM(C81:C84)</f>
        <v>358</v>
      </c>
    </row>
    <row r="81" customHeight="1" spans="1:3">
      <c r="A81" s="263">
        <v>2012901</v>
      </c>
      <c r="B81" s="179" t="s">
        <v>209</v>
      </c>
      <c r="C81" s="283">
        <v>198</v>
      </c>
    </row>
    <row r="82" customHeight="1" spans="1:3">
      <c r="A82" s="263">
        <v>2012902</v>
      </c>
      <c r="B82" s="179" t="s">
        <v>210</v>
      </c>
      <c r="C82" s="283">
        <v>115</v>
      </c>
    </row>
    <row r="83" customHeight="1" spans="1:3">
      <c r="A83" s="263">
        <v>2012906</v>
      </c>
      <c r="B83" s="179" t="s">
        <v>257</v>
      </c>
      <c r="C83" s="283">
        <v>14</v>
      </c>
    </row>
    <row r="84" customHeight="1" spans="1:3">
      <c r="A84" s="263">
        <v>2012999</v>
      </c>
      <c r="B84" s="179" t="s">
        <v>258</v>
      </c>
      <c r="C84" s="283">
        <v>31</v>
      </c>
    </row>
    <row r="85" customHeight="1" spans="1:3">
      <c r="A85" s="261">
        <v>20131</v>
      </c>
      <c r="B85" s="177" t="s">
        <v>259</v>
      </c>
      <c r="C85" s="282">
        <f>SUM(C86:C89)</f>
        <v>1003</v>
      </c>
    </row>
    <row r="86" customHeight="1" spans="1:3">
      <c r="A86" s="263">
        <v>2013101</v>
      </c>
      <c r="B86" s="179" t="s">
        <v>209</v>
      </c>
      <c r="C86" s="283">
        <v>310</v>
      </c>
    </row>
    <row r="87" customHeight="1" spans="1:3">
      <c r="A87" s="263">
        <v>2013102</v>
      </c>
      <c r="B87" s="179" t="s">
        <v>210</v>
      </c>
      <c r="C87" s="283">
        <v>429</v>
      </c>
    </row>
    <row r="88" customHeight="1" spans="1:3">
      <c r="A88" s="263">
        <v>2013105</v>
      </c>
      <c r="B88" s="179" t="s">
        <v>260</v>
      </c>
      <c r="C88" s="283">
        <v>80</v>
      </c>
    </row>
    <row r="89" customHeight="1" spans="1:3">
      <c r="A89" s="263">
        <v>2013199</v>
      </c>
      <c r="B89" s="179" t="s">
        <v>261</v>
      </c>
      <c r="C89" s="283">
        <v>184</v>
      </c>
    </row>
    <row r="90" customHeight="1" spans="1:3">
      <c r="A90" s="261">
        <v>20132</v>
      </c>
      <c r="B90" s="177" t="s">
        <v>262</v>
      </c>
      <c r="C90" s="282">
        <f>SUM(C91:C93)</f>
        <v>541</v>
      </c>
    </row>
    <row r="91" customHeight="1" spans="1:3">
      <c r="A91" s="263">
        <v>2013201</v>
      </c>
      <c r="B91" s="179" t="s">
        <v>209</v>
      </c>
      <c r="C91" s="283">
        <v>169</v>
      </c>
    </row>
    <row r="92" customHeight="1" spans="1:3">
      <c r="A92" s="263">
        <v>2013202</v>
      </c>
      <c r="B92" s="179" t="s">
        <v>210</v>
      </c>
      <c r="C92" s="283">
        <v>282</v>
      </c>
    </row>
    <row r="93" customHeight="1" spans="1:3">
      <c r="A93" s="263">
        <v>2013299</v>
      </c>
      <c r="B93" s="179" t="s">
        <v>263</v>
      </c>
      <c r="C93" s="283">
        <v>90</v>
      </c>
    </row>
    <row r="94" customHeight="1" spans="1:3">
      <c r="A94" s="261">
        <v>20133</v>
      </c>
      <c r="B94" s="177" t="s">
        <v>264</v>
      </c>
      <c r="C94" s="282">
        <f>SUM(C95:C98)</f>
        <v>393</v>
      </c>
    </row>
    <row r="95" customHeight="1" spans="1:3">
      <c r="A95" s="263">
        <v>2013301</v>
      </c>
      <c r="B95" s="179" t="s">
        <v>209</v>
      </c>
      <c r="C95" s="284">
        <v>146</v>
      </c>
    </row>
    <row r="96" customHeight="1" spans="1:3">
      <c r="A96" s="263">
        <v>2013302</v>
      </c>
      <c r="B96" s="179" t="s">
        <v>210</v>
      </c>
      <c r="C96" s="284">
        <v>173</v>
      </c>
    </row>
    <row r="97" customHeight="1" spans="1:3">
      <c r="A97" s="263">
        <v>2013304</v>
      </c>
      <c r="B97" s="179" t="s">
        <v>265</v>
      </c>
      <c r="C97" s="284">
        <v>4</v>
      </c>
    </row>
    <row r="98" customHeight="1" spans="1:3">
      <c r="A98" s="263">
        <v>2013399</v>
      </c>
      <c r="B98" s="179" t="s">
        <v>266</v>
      </c>
      <c r="C98" s="284">
        <v>70</v>
      </c>
    </row>
    <row r="99" customHeight="1" spans="1:3">
      <c r="A99" s="261">
        <v>20134</v>
      </c>
      <c r="B99" s="177" t="s">
        <v>267</v>
      </c>
      <c r="C99" s="282">
        <f>SUM(C100:C103)</f>
        <v>261</v>
      </c>
    </row>
    <row r="100" customHeight="1" spans="1:3">
      <c r="A100" s="263">
        <v>2013401</v>
      </c>
      <c r="B100" s="179" t="s">
        <v>209</v>
      </c>
      <c r="C100" s="283">
        <v>84</v>
      </c>
    </row>
    <row r="101" customHeight="1" spans="1:3">
      <c r="A101" s="263">
        <v>2013402</v>
      </c>
      <c r="B101" s="179" t="s">
        <v>210</v>
      </c>
      <c r="C101" s="283">
        <v>123</v>
      </c>
    </row>
    <row r="102" customHeight="1" spans="1:3">
      <c r="A102" s="263">
        <v>2013404</v>
      </c>
      <c r="B102" s="179" t="s">
        <v>268</v>
      </c>
      <c r="C102" s="283">
        <v>9</v>
      </c>
    </row>
    <row r="103" customHeight="1" spans="1:3">
      <c r="A103" s="263">
        <v>2013499</v>
      </c>
      <c r="B103" s="179" t="s">
        <v>269</v>
      </c>
      <c r="C103" s="283">
        <v>45</v>
      </c>
    </row>
    <row r="104" customHeight="1" spans="1:3">
      <c r="A104" s="261">
        <v>20135</v>
      </c>
      <c r="B104" s="177" t="s">
        <v>270</v>
      </c>
      <c r="C104" s="282">
        <f>SUM(C105)</f>
        <v>29</v>
      </c>
    </row>
    <row r="105" customHeight="1" spans="1:3">
      <c r="A105" s="263">
        <v>2013501</v>
      </c>
      <c r="B105" s="179" t="s">
        <v>209</v>
      </c>
      <c r="C105" s="283">
        <v>29</v>
      </c>
    </row>
    <row r="106" customHeight="1" spans="1:3">
      <c r="A106" s="261">
        <v>20136</v>
      </c>
      <c r="B106" s="177" t="s">
        <v>271</v>
      </c>
      <c r="C106" s="282">
        <f>SUM(C107:C109)</f>
        <v>478</v>
      </c>
    </row>
    <row r="107" customHeight="1" spans="1:3">
      <c r="A107" s="263">
        <v>2013601</v>
      </c>
      <c r="B107" s="179" t="s">
        <v>209</v>
      </c>
      <c r="C107" s="283">
        <v>209</v>
      </c>
    </row>
    <row r="108" customHeight="1" spans="1:3">
      <c r="A108" s="263">
        <v>2013602</v>
      </c>
      <c r="B108" s="179" t="s">
        <v>210</v>
      </c>
      <c r="C108" s="283">
        <v>216</v>
      </c>
    </row>
    <row r="109" customHeight="1" spans="1:3">
      <c r="A109" s="263">
        <v>2013699</v>
      </c>
      <c r="B109" s="179" t="s">
        <v>272</v>
      </c>
      <c r="C109" s="283">
        <v>53</v>
      </c>
    </row>
    <row r="110" customHeight="1" spans="1:3">
      <c r="A110" s="261">
        <v>20137</v>
      </c>
      <c r="B110" s="177" t="s">
        <v>273</v>
      </c>
      <c r="C110" s="282">
        <f>SUM(C111:C113)</f>
        <v>114</v>
      </c>
    </row>
    <row r="111" customHeight="1" spans="1:3">
      <c r="A111" s="263">
        <v>2013701</v>
      </c>
      <c r="B111" s="179" t="s">
        <v>209</v>
      </c>
      <c r="C111" s="283">
        <v>39</v>
      </c>
    </row>
    <row r="112" customHeight="1" spans="1:3">
      <c r="A112" s="263">
        <v>2013702</v>
      </c>
      <c r="B112" s="179" t="s">
        <v>210</v>
      </c>
      <c r="C112" s="283">
        <v>67</v>
      </c>
    </row>
    <row r="113" customHeight="1" spans="1:3">
      <c r="A113" s="263">
        <v>2013799</v>
      </c>
      <c r="B113" s="179" t="s">
        <v>274</v>
      </c>
      <c r="C113" s="283">
        <v>8</v>
      </c>
    </row>
    <row r="114" customHeight="1" spans="1:3">
      <c r="A114" s="261">
        <v>20138</v>
      </c>
      <c r="B114" s="177" t="s">
        <v>275</v>
      </c>
      <c r="C114" s="282">
        <f>SUM(C115:C120)</f>
        <v>3022</v>
      </c>
    </row>
    <row r="115" customHeight="1" spans="1:3">
      <c r="A115" s="263">
        <v>2013801</v>
      </c>
      <c r="B115" s="179" t="s">
        <v>209</v>
      </c>
      <c r="C115" s="283">
        <v>1229</v>
      </c>
    </row>
    <row r="116" customHeight="1" spans="1:3">
      <c r="A116" s="263">
        <v>2013802</v>
      </c>
      <c r="B116" s="179" t="s">
        <v>210</v>
      </c>
      <c r="C116" s="283">
        <v>570</v>
      </c>
    </row>
    <row r="117" customHeight="1" spans="1:3">
      <c r="A117" s="263">
        <v>2013804</v>
      </c>
      <c r="B117" s="179" t="s">
        <v>276</v>
      </c>
      <c r="C117" s="283">
        <v>45</v>
      </c>
    </row>
    <row r="118" customHeight="1" spans="1:3">
      <c r="A118" s="263">
        <v>2013812</v>
      </c>
      <c r="B118" s="179" t="s">
        <v>277</v>
      </c>
      <c r="C118" s="283">
        <v>22</v>
      </c>
    </row>
    <row r="119" customHeight="1" spans="1:3">
      <c r="A119" s="263">
        <v>2013816</v>
      </c>
      <c r="B119" s="179" t="s">
        <v>278</v>
      </c>
      <c r="C119" s="283">
        <v>20</v>
      </c>
    </row>
    <row r="120" customHeight="1" spans="1:3">
      <c r="A120" s="263">
        <v>2013899</v>
      </c>
      <c r="B120" s="179" t="s">
        <v>279</v>
      </c>
      <c r="C120" s="283">
        <v>1136</v>
      </c>
    </row>
    <row r="121" customHeight="1" spans="1:3">
      <c r="A121" s="261">
        <v>20199</v>
      </c>
      <c r="B121" s="177" t="s">
        <v>280</v>
      </c>
      <c r="C121" s="282">
        <f>SUM(C122)</f>
        <v>24</v>
      </c>
    </row>
    <row r="122" customHeight="1" spans="1:3">
      <c r="A122" s="263">
        <v>2019999</v>
      </c>
      <c r="B122" s="179" t="s">
        <v>281</v>
      </c>
      <c r="C122" s="283">
        <v>24</v>
      </c>
    </row>
    <row r="123" customHeight="1" spans="1:3">
      <c r="A123" s="261">
        <v>203</v>
      </c>
      <c r="B123" s="177" t="s">
        <v>282</v>
      </c>
      <c r="C123" s="282">
        <f>SUM(C124)</f>
        <v>426</v>
      </c>
    </row>
    <row r="124" customHeight="1" spans="1:3">
      <c r="A124" s="261">
        <v>20306</v>
      </c>
      <c r="B124" s="177" t="s">
        <v>283</v>
      </c>
      <c r="C124" s="283">
        <f>SUM(C125:C127)</f>
        <v>426</v>
      </c>
    </row>
    <row r="125" customHeight="1" spans="1:3">
      <c r="A125" s="263">
        <v>2030601</v>
      </c>
      <c r="B125" s="179" t="s">
        <v>284</v>
      </c>
      <c r="C125" s="283">
        <v>60</v>
      </c>
    </row>
    <row r="126" customHeight="1" spans="1:3">
      <c r="A126" s="263">
        <v>2030603</v>
      </c>
      <c r="B126" s="179" t="s">
        <v>285</v>
      </c>
      <c r="C126" s="283">
        <v>95</v>
      </c>
    </row>
    <row r="127" customHeight="1" spans="1:3">
      <c r="A127" s="263">
        <v>2030699</v>
      </c>
      <c r="B127" s="179" t="s">
        <v>286</v>
      </c>
      <c r="C127" s="283">
        <v>271</v>
      </c>
    </row>
    <row r="128" customHeight="1" spans="1:3">
      <c r="A128" s="261">
        <v>204</v>
      </c>
      <c r="B128" s="177" t="s">
        <v>287</v>
      </c>
      <c r="C128" s="282">
        <f>C129+C138+C140+C143+C146+C151+C153</f>
        <v>14706</v>
      </c>
    </row>
    <row r="129" customHeight="1" spans="1:3">
      <c r="A129" s="261">
        <v>20402</v>
      </c>
      <c r="B129" s="177" t="s">
        <v>288</v>
      </c>
      <c r="C129" s="282">
        <f>SUM(C130:C137)</f>
        <v>13756</v>
      </c>
    </row>
    <row r="130" customHeight="1" spans="1:3">
      <c r="A130" s="263">
        <v>2040201</v>
      </c>
      <c r="B130" s="179" t="s">
        <v>209</v>
      </c>
      <c r="C130" s="283">
        <v>4846</v>
      </c>
    </row>
    <row r="131" customHeight="1" spans="1:3">
      <c r="A131" s="263">
        <v>2040202</v>
      </c>
      <c r="B131" s="179" t="s">
        <v>210</v>
      </c>
      <c r="C131" s="283">
        <v>1928</v>
      </c>
    </row>
    <row r="132" customHeight="1" spans="1:3">
      <c r="A132" s="263">
        <v>2040203</v>
      </c>
      <c r="B132" s="179" t="s">
        <v>211</v>
      </c>
      <c r="C132" s="283">
        <v>10</v>
      </c>
    </row>
    <row r="133" customHeight="1" spans="1:3">
      <c r="A133" s="263">
        <v>2040219</v>
      </c>
      <c r="B133" s="179" t="s">
        <v>233</v>
      </c>
      <c r="C133" s="283">
        <v>47</v>
      </c>
    </row>
    <row r="134" customHeight="1" spans="1:3">
      <c r="A134" s="263">
        <v>2040220</v>
      </c>
      <c r="B134" s="179" t="s">
        <v>289</v>
      </c>
      <c r="C134" s="283">
        <v>985</v>
      </c>
    </row>
    <row r="135" customHeight="1" spans="1:3">
      <c r="A135" s="263">
        <v>2040221</v>
      </c>
      <c r="B135" s="179" t="s">
        <v>290</v>
      </c>
      <c r="C135" s="283">
        <v>1998</v>
      </c>
    </row>
    <row r="136" customHeight="1" spans="1:3">
      <c r="A136" s="263">
        <v>2040222</v>
      </c>
      <c r="B136" s="179" t="s">
        <v>291</v>
      </c>
      <c r="C136" s="283">
        <v>5</v>
      </c>
    </row>
    <row r="137" customHeight="1" spans="1:3">
      <c r="A137" s="263">
        <v>2040299</v>
      </c>
      <c r="B137" s="179" t="s">
        <v>292</v>
      </c>
      <c r="C137" s="283">
        <v>3937</v>
      </c>
    </row>
    <row r="138" customHeight="1" spans="1:3">
      <c r="A138" s="261">
        <v>20403</v>
      </c>
      <c r="B138" s="177" t="s">
        <v>293</v>
      </c>
      <c r="C138" s="282">
        <v>5</v>
      </c>
    </row>
    <row r="139" customHeight="1" spans="1:3">
      <c r="A139" s="263">
        <v>2040302</v>
      </c>
      <c r="B139" s="179" t="s">
        <v>210</v>
      </c>
      <c r="C139" s="283">
        <v>5</v>
      </c>
    </row>
    <row r="140" customHeight="1" spans="1:3">
      <c r="A140" s="261">
        <v>20404</v>
      </c>
      <c r="B140" s="177" t="s">
        <v>294</v>
      </c>
      <c r="C140" s="282">
        <f>SUM(C141:C142)</f>
        <v>95</v>
      </c>
    </row>
    <row r="141" customHeight="1" spans="1:3">
      <c r="A141" s="263">
        <v>2040401</v>
      </c>
      <c r="B141" s="179" t="s">
        <v>209</v>
      </c>
      <c r="C141" s="283">
        <v>68</v>
      </c>
    </row>
    <row r="142" customHeight="1" spans="1:3">
      <c r="A142" s="263">
        <v>2040499</v>
      </c>
      <c r="B142" s="179" t="s">
        <v>295</v>
      </c>
      <c r="C142" s="283">
        <v>27</v>
      </c>
    </row>
    <row r="143" customHeight="1" spans="1:3">
      <c r="A143" s="261">
        <v>20405</v>
      </c>
      <c r="B143" s="177" t="s">
        <v>296</v>
      </c>
      <c r="C143" s="282">
        <f>SUM(C144:C145)</f>
        <v>182</v>
      </c>
    </row>
    <row r="144" customHeight="1" spans="1:3">
      <c r="A144" s="263">
        <v>2040501</v>
      </c>
      <c r="B144" s="179" t="s">
        <v>209</v>
      </c>
      <c r="C144" s="283">
        <v>100</v>
      </c>
    </row>
    <row r="145" customHeight="1" spans="1:3">
      <c r="A145" s="263">
        <v>2040502</v>
      </c>
      <c r="B145" s="179" t="s">
        <v>210</v>
      </c>
      <c r="C145" s="283">
        <v>82</v>
      </c>
    </row>
    <row r="146" customHeight="1" spans="1:3">
      <c r="A146" s="261">
        <v>20406</v>
      </c>
      <c r="B146" s="177" t="s">
        <v>297</v>
      </c>
      <c r="C146" s="282">
        <f>SUM(C147:C150)</f>
        <v>554</v>
      </c>
    </row>
    <row r="147" customHeight="1" spans="1:3">
      <c r="A147" s="263">
        <v>2040601</v>
      </c>
      <c r="B147" s="179" t="s">
        <v>209</v>
      </c>
      <c r="C147" s="283">
        <v>74</v>
      </c>
    </row>
    <row r="148" customHeight="1" spans="1:3">
      <c r="A148" s="263">
        <v>2040602</v>
      </c>
      <c r="B148" s="179" t="s">
        <v>210</v>
      </c>
      <c r="C148" s="283">
        <v>339</v>
      </c>
    </row>
    <row r="149" customHeight="1" spans="1:3">
      <c r="A149" s="263">
        <v>2040606</v>
      </c>
      <c r="B149" s="179" t="s">
        <v>298</v>
      </c>
      <c r="C149" s="283">
        <v>8</v>
      </c>
    </row>
    <row r="150" customHeight="1" spans="1:3">
      <c r="A150" s="263">
        <v>2040699</v>
      </c>
      <c r="B150" s="179" t="s">
        <v>299</v>
      </c>
      <c r="C150" s="283">
        <v>133</v>
      </c>
    </row>
    <row r="151" customHeight="1" spans="1:3">
      <c r="A151" s="261">
        <v>20408</v>
      </c>
      <c r="B151" s="177" t="s">
        <v>300</v>
      </c>
      <c r="C151" s="282">
        <f>SUM(C152)</f>
        <v>22</v>
      </c>
    </row>
    <row r="152" customHeight="1" spans="1:3">
      <c r="A152" s="263">
        <v>2040805</v>
      </c>
      <c r="B152" s="179" t="s">
        <v>301</v>
      </c>
      <c r="C152" s="283">
        <v>22</v>
      </c>
    </row>
    <row r="153" customHeight="1" spans="1:3">
      <c r="A153" s="261">
        <v>20499</v>
      </c>
      <c r="B153" s="177" t="s">
        <v>302</v>
      </c>
      <c r="C153" s="282">
        <f>SUM(C154)</f>
        <v>92</v>
      </c>
    </row>
    <row r="154" customHeight="1" spans="1:3">
      <c r="A154" s="263">
        <v>2049999</v>
      </c>
      <c r="B154" s="179" t="s">
        <v>303</v>
      </c>
      <c r="C154" s="283">
        <v>92</v>
      </c>
    </row>
    <row r="155" customHeight="1" spans="1:3">
      <c r="A155" s="261">
        <v>205</v>
      </c>
      <c r="B155" s="177" t="s">
        <v>304</v>
      </c>
      <c r="C155" s="282">
        <f>C156+C160+C166+C168+C171+C173+C176+C178</f>
        <v>92760</v>
      </c>
    </row>
    <row r="156" customHeight="1" spans="1:3">
      <c r="A156" s="261">
        <v>20501</v>
      </c>
      <c r="B156" s="177" t="s">
        <v>305</v>
      </c>
      <c r="C156" s="282">
        <f>SUM(C157:C159)</f>
        <v>14336</v>
      </c>
    </row>
    <row r="157" customHeight="1" spans="1:3">
      <c r="A157" s="263">
        <v>2050101</v>
      </c>
      <c r="B157" s="179" t="s">
        <v>209</v>
      </c>
      <c r="C157" s="283">
        <v>7414</v>
      </c>
    </row>
    <row r="158" customHeight="1" spans="1:3">
      <c r="A158" s="263">
        <v>2050102</v>
      </c>
      <c r="B158" s="179" t="s">
        <v>210</v>
      </c>
      <c r="C158" s="283">
        <v>3093</v>
      </c>
    </row>
    <row r="159" customHeight="1" spans="1:3">
      <c r="A159" s="263">
        <v>2050199</v>
      </c>
      <c r="B159" s="179" t="s">
        <v>306</v>
      </c>
      <c r="C159" s="283">
        <v>3829</v>
      </c>
    </row>
    <row r="160" customHeight="1" spans="1:3">
      <c r="A160" s="261">
        <v>20502</v>
      </c>
      <c r="B160" s="177" t="s">
        <v>307</v>
      </c>
      <c r="C160" s="282">
        <f>SUM(C161:C165)</f>
        <v>73882</v>
      </c>
    </row>
    <row r="161" customHeight="1" spans="1:3">
      <c r="A161" s="263">
        <v>2050201</v>
      </c>
      <c r="B161" s="179" t="s">
        <v>308</v>
      </c>
      <c r="C161" s="283">
        <v>1565</v>
      </c>
    </row>
    <row r="162" customHeight="1" spans="1:3">
      <c r="A162" s="263">
        <v>2050202</v>
      </c>
      <c r="B162" s="179" t="s">
        <v>309</v>
      </c>
      <c r="C162" s="283">
        <v>27669</v>
      </c>
    </row>
    <row r="163" customHeight="1" spans="1:3">
      <c r="A163" s="263">
        <v>2050203</v>
      </c>
      <c r="B163" s="179" t="s">
        <v>310</v>
      </c>
      <c r="C163" s="283">
        <v>22801</v>
      </c>
    </row>
    <row r="164" customHeight="1" spans="1:3">
      <c r="A164" s="263">
        <v>2050204</v>
      </c>
      <c r="B164" s="179" t="s">
        <v>311</v>
      </c>
      <c r="C164" s="283">
        <v>16271</v>
      </c>
    </row>
    <row r="165" customHeight="1" spans="1:3">
      <c r="A165" s="263">
        <v>2050299</v>
      </c>
      <c r="B165" s="179" t="s">
        <v>312</v>
      </c>
      <c r="C165" s="283">
        <v>5576</v>
      </c>
    </row>
    <row r="166" customHeight="1" spans="1:3">
      <c r="A166" s="261">
        <v>20503</v>
      </c>
      <c r="B166" s="177" t="s">
        <v>313</v>
      </c>
      <c r="C166" s="282">
        <f>SUM(C167)</f>
        <v>2283</v>
      </c>
    </row>
    <row r="167" customHeight="1" spans="1:3">
      <c r="A167" s="263">
        <v>2050302</v>
      </c>
      <c r="B167" s="179" t="s">
        <v>314</v>
      </c>
      <c r="C167" s="283">
        <v>2283</v>
      </c>
    </row>
    <row r="168" customHeight="1" spans="1:3">
      <c r="A168" s="261">
        <v>20505</v>
      </c>
      <c r="B168" s="177" t="s">
        <v>315</v>
      </c>
      <c r="C168" s="282">
        <f>SUM(C169:C170)</f>
        <v>132</v>
      </c>
    </row>
    <row r="169" customHeight="1" spans="1:3">
      <c r="A169" s="263">
        <v>2050501</v>
      </c>
      <c r="B169" s="179" t="s">
        <v>316</v>
      </c>
      <c r="C169" s="283">
        <v>110</v>
      </c>
    </row>
    <row r="170" customHeight="1" spans="1:3">
      <c r="A170" s="263">
        <v>2050599</v>
      </c>
      <c r="B170" s="179" t="s">
        <v>317</v>
      </c>
      <c r="C170" s="283">
        <v>22</v>
      </c>
    </row>
    <row r="171" customHeight="1" spans="1:3">
      <c r="A171" s="261">
        <v>20507</v>
      </c>
      <c r="B171" s="177" t="s">
        <v>318</v>
      </c>
      <c r="C171" s="282">
        <f>SUM(C172)</f>
        <v>74</v>
      </c>
    </row>
    <row r="172" customHeight="1" spans="1:3">
      <c r="A172" s="263">
        <v>2050701</v>
      </c>
      <c r="B172" s="179" t="s">
        <v>319</v>
      </c>
      <c r="C172" s="283">
        <v>74</v>
      </c>
    </row>
    <row r="173" customHeight="1" spans="1:3">
      <c r="A173" s="261">
        <v>20508</v>
      </c>
      <c r="B173" s="177" t="s">
        <v>320</v>
      </c>
      <c r="C173" s="282">
        <f>SUM(C174:C175)</f>
        <v>548</v>
      </c>
    </row>
    <row r="174" customHeight="1" spans="1:3">
      <c r="A174" s="263">
        <v>2050801</v>
      </c>
      <c r="B174" s="179" t="s">
        <v>321</v>
      </c>
      <c r="C174" s="283">
        <v>284</v>
      </c>
    </row>
    <row r="175" customHeight="1" spans="1:3">
      <c r="A175" s="263">
        <v>2050802</v>
      </c>
      <c r="B175" s="179" t="s">
        <v>322</v>
      </c>
      <c r="C175" s="283">
        <v>264</v>
      </c>
    </row>
    <row r="176" customHeight="1" spans="1:3">
      <c r="A176" s="261">
        <v>20509</v>
      </c>
      <c r="B176" s="177" t="s">
        <v>323</v>
      </c>
      <c r="C176" s="282">
        <f>SUM(C177)</f>
        <v>1500</v>
      </c>
    </row>
    <row r="177" customHeight="1" spans="1:3">
      <c r="A177" s="263">
        <v>2050999</v>
      </c>
      <c r="B177" s="179" t="s">
        <v>324</v>
      </c>
      <c r="C177" s="283">
        <v>1500</v>
      </c>
    </row>
    <row r="178" customHeight="1" spans="1:3">
      <c r="A178" s="261">
        <v>20599</v>
      </c>
      <c r="B178" s="177" t="s">
        <v>325</v>
      </c>
      <c r="C178" s="282">
        <f>SUM(C179)</f>
        <v>5</v>
      </c>
    </row>
    <row r="179" customHeight="1" spans="1:3">
      <c r="A179" s="263">
        <v>2059999</v>
      </c>
      <c r="B179" s="179" t="s">
        <v>326</v>
      </c>
      <c r="C179" s="283">
        <v>5</v>
      </c>
    </row>
    <row r="180" customHeight="1" spans="1:3">
      <c r="A180" s="261">
        <v>206</v>
      </c>
      <c r="B180" s="177" t="s">
        <v>327</v>
      </c>
      <c r="C180" s="282">
        <f>C181+C185+C187+C189+C191+C196+C198</f>
        <v>14732</v>
      </c>
    </row>
    <row r="181" customHeight="1" spans="1:3">
      <c r="A181" s="261">
        <v>20601</v>
      </c>
      <c r="B181" s="177" t="s">
        <v>328</v>
      </c>
      <c r="C181" s="282">
        <f>SUM(C182:C184)</f>
        <v>502</v>
      </c>
    </row>
    <row r="182" customHeight="1" spans="1:3">
      <c r="A182" s="263">
        <v>2060101</v>
      </c>
      <c r="B182" s="179" t="s">
        <v>209</v>
      </c>
      <c r="C182" s="283">
        <v>122</v>
      </c>
    </row>
    <row r="183" customHeight="1" spans="1:3">
      <c r="A183" s="263">
        <v>2060102</v>
      </c>
      <c r="B183" s="179" t="s">
        <v>210</v>
      </c>
      <c r="C183" s="283">
        <v>65</v>
      </c>
    </row>
    <row r="184" customHeight="1" spans="1:3">
      <c r="A184" s="263">
        <v>2060199</v>
      </c>
      <c r="B184" s="179" t="s">
        <v>329</v>
      </c>
      <c r="C184" s="283">
        <v>315</v>
      </c>
    </row>
    <row r="185" customHeight="1" spans="1:3">
      <c r="A185" s="261">
        <v>20603</v>
      </c>
      <c r="B185" s="177" t="s">
        <v>330</v>
      </c>
      <c r="C185" s="282">
        <f>SUM(C186)</f>
        <v>55</v>
      </c>
    </row>
    <row r="186" customHeight="1" spans="1:3">
      <c r="A186" s="263">
        <v>2060399</v>
      </c>
      <c r="B186" s="179" t="s">
        <v>331</v>
      </c>
      <c r="C186" s="283">
        <v>55</v>
      </c>
    </row>
    <row r="187" customHeight="1" spans="1:3">
      <c r="A187" s="261">
        <v>20604</v>
      </c>
      <c r="B187" s="177" t="s">
        <v>332</v>
      </c>
      <c r="C187" s="282">
        <f>SUM(C188)</f>
        <v>182</v>
      </c>
    </row>
    <row r="188" customHeight="1" spans="1:3">
      <c r="A188" s="263">
        <v>2060404</v>
      </c>
      <c r="B188" s="179" t="s">
        <v>333</v>
      </c>
      <c r="C188" s="283">
        <v>182</v>
      </c>
    </row>
    <row r="189" customHeight="1" spans="1:3">
      <c r="A189" s="261">
        <v>20605</v>
      </c>
      <c r="B189" s="177" t="s">
        <v>334</v>
      </c>
      <c r="C189" s="282">
        <f>SUM(C190)</f>
        <v>1878</v>
      </c>
    </row>
    <row r="190" customHeight="1" spans="1:3">
      <c r="A190" s="263">
        <v>2060599</v>
      </c>
      <c r="B190" s="179" t="s">
        <v>335</v>
      </c>
      <c r="C190" s="283">
        <v>1878</v>
      </c>
    </row>
    <row r="191" customHeight="1" spans="1:3">
      <c r="A191" s="261">
        <v>20607</v>
      </c>
      <c r="B191" s="177" t="s">
        <v>336</v>
      </c>
      <c r="C191" s="282">
        <f>SUM(C192:C195)</f>
        <v>6681</v>
      </c>
    </row>
    <row r="192" customHeight="1" spans="1:3">
      <c r="A192" s="263">
        <v>2060702</v>
      </c>
      <c r="B192" s="179" t="s">
        <v>337</v>
      </c>
      <c r="C192" s="283">
        <v>923</v>
      </c>
    </row>
    <row r="193" customHeight="1" spans="1:3">
      <c r="A193" s="263">
        <v>2060703</v>
      </c>
      <c r="B193" s="179" t="s">
        <v>338</v>
      </c>
      <c r="C193" s="283">
        <v>141</v>
      </c>
    </row>
    <row r="194" customHeight="1" spans="1:3">
      <c r="A194" s="263">
        <v>2060705</v>
      </c>
      <c r="B194" s="179" t="s">
        <v>339</v>
      </c>
      <c r="C194" s="283">
        <v>85</v>
      </c>
    </row>
    <row r="195" customHeight="1" spans="1:3">
      <c r="A195" s="263">
        <v>2060799</v>
      </c>
      <c r="B195" s="179" t="s">
        <v>340</v>
      </c>
      <c r="C195" s="283">
        <v>5532</v>
      </c>
    </row>
    <row r="196" customHeight="1" spans="1:3">
      <c r="A196" s="261">
        <v>20609</v>
      </c>
      <c r="B196" s="177" t="s">
        <v>341</v>
      </c>
      <c r="C196" s="282">
        <f>SUM(C197)</f>
        <v>134</v>
      </c>
    </row>
    <row r="197" customHeight="1" spans="1:3">
      <c r="A197" s="263">
        <v>2060902</v>
      </c>
      <c r="B197" s="179" t="s">
        <v>342</v>
      </c>
      <c r="C197" s="283">
        <v>134</v>
      </c>
    </row>
    <row r="198" customHeight="1" spans="1:3">
      <c r="A198" s="261">
        <v>20699</v>
      </c>
      <c r="B198" s="177" t="s">
        <v>343</v>
      </c>
      <c r="C198" s="282">
        <f>SUM(C199)</f>
        <v>5300</v>
      </c>
    </row>
    <row r="199" customHeight="1" spans="1:3">
      <c r="A199" s="263">
        <v>2069999</v>
      </c>
      <c r="B199" s="179" t="s">
        <v>344</v>
      </c>
      <c r="C199" s="283">
        <v>5300</v>
      </c>
    </row>
    <row r="200" customHeight="1" spans="1:3">
      <c r="A200" s="261">
        <v>207</v>
      </c>
      <c r="B200" s="177" t="s">
        <v>345</v>
      </c>
      <c r="C200" s="282">
        <f>C201+C212+C215+C220+C222+C225</f>
        <v>14303</v>
      </c>
    </row>
    <row r="201" customHeight="1" spans="1:3">
      <c r="A201" s="261">
        <v>20701</v>
      </c>
      <c r="B201" s="177" t="s">
        <v>346</v>
      </c>
      <c r="C201" s="282">
        <f>SUM(C202:C211)</f>
        <v>6319</v>
      </c>
    </row>
    <row r="202" customHeight="1" spans="1:3">
      <c r="A202" s="263">
        <v>2070101</v>
      </c>
      <c r="B202" s="179" t="s">
        <v>209</v>
      </c>
      <c r="C202" s="283">
        <v>620</v>
      </c>
    </row>
    <row r="203" customHeight="1" spans="1:3">
      <c r="A203" s="263">
        <v>2070102</v>
      </c>
      <c r="B203" s="179" t="s">
        <v>210</v>
      </c>
      <c r="C203" s="283">
        <v>386</v>
      </c>
    </row>
    <row r="204" customHeight="1" spans="1:3">
      <c r="A204" s="263">
        <v>2070104</v>
      </c>
      <c r="B204" s="179" t="s">
        <v>347</v>
      </c>
      <c r="C204" s="283">
        <v>27</v>
      </c>
    </row>
    <row r="205" customHeight="1" spans="1:3">
      <c r="A205" s="263">
        <v>2070105</v>
      </c>
      <c r="B205" s="179" t="s">
        <v>348</v>
      </c>
      <c r="C205" s="283">
        <v>207</v>
      </c>
    </row>
    <row r="206" customHeight="1" spans="1:3">
      <c r="A206" s="263">
        <v>2070108</v>
      </c>
      <c r="B206" s="179" t="s">
        <v>349</v>
      </c>
      <c r="C206" s="283">
        <v>169</v>
      </c>
    </row>
    <row r="207" customHeight="1" spans="1:3">
      <c r="A207" s="263">
        <v>2070109</v>
      </c>
      <c r="B207" s="179" t="s">
        <v>350</v>
      </c>
      <c r="C207" s="283">
        <v>294</v>
      </c>
    </row>
    <row r="208" customHeight="1" spans="1:3">
      <c r="A208" s="263">
        <v>2070111</v>
      </c>
      <c r="B208" s="179" t="s">
        <v>351</v>
      </c>
      <c r="C208" s="283">
        <v>19</v>
      </c>
    </row>
    <row r="209" customHeight="1" spans="1:3">
      <c r="A209" s="263">
        <v>2070112</v>
      </c>
      <c r="B209" s="179" t="s">
        <v>352</v>
      </c>
      <c r="C209" s="283">
        <v>150</v>
      </c>
    </row>
    <row r="210" customHeight="1" spans="1:3">
      <c r="A210" s="263">
        <v>2070114</v>
      </c>
      <c r="B210" s="179" t="s">
        <v>353</v>
      </c>
      <c r="C210" s="283">
        <v>673</v>
      </c>
    </row>
    <row r="211" customHeight="1" spans="1:3">
      <c r="A211" s="263">
        <v>2070199</v>
      </c>
      <c r="B211" s="179" t="s">
        <v>354</v>
      </c>
      <c r="C211" s="283">
        <v>3774</v>
      </c>
    </row>
    <row r="212" customHeight="1" spans="1:3">
      <c r="A212" s="261">
        <v>20702</v>
      </c>
      <c r="B212" s="177" t="s">
        <v>355</v>
      </c>
      <c r="C212" s="282">
        <f>SUM(C213:C214)</f>
        <v>360</v>
      </c>
    </row>
    <row r="213" customHeight="1" spans="1:3">
      <c r="A213" s="263">
        <v>2070205</v>
      </c>
      <c r="B213" s="179" t="s">
        <v>356</v>
      </c>
      <c r="C213" s="283">
        <v>68</v>
      </c>
    </row>
    <row r="214" customHeight="1" spans="1:3">
      <c r="A214" s="263">
        <v>2070299</v>
      </c>
      <c r="B214" s="179" t="s">
        <v>357</v>
      </c>
      <c r="C214" s="283">
        <v>292</v>
      </c>
    </row>
    <row r="215" customHeight="1" spans="1:3">
      <c r="A215" s="261">
        <v>20703</v>
      </c>
      <c r="B215" s="177" t="s">
        <v>358</v>
      </c>
      <c r="C215" s="282">
        <f>SUM(C216:C219)</f>
        <v>968</v>
      </c>
    </row>
    <row r="216" customHeight="1" spans="1:3">
      <c r="A216" s="263">
        <v>2070305</v>
      </c>
      <c r="B216" s="179" t="s">
        <v>359</v>
      </c>
      <c r="C216" s="283">
        <v>1</v>
      </c>
    </row>
    <row r="217" customHeight="1" spans="1:3">
      <c r="A217" s="263">
        <v>2070307</v>
      </c>
      <c r="B217" s="179" t="s">
        <v>360</v>
      </c>
      <c r="C217" s="283">
        <v>50</v>
      </c>
    </row>
    <row r="218" customHeight="1" spans="1:3">
      <c r="A218" s="263">
        <v>2070308</v>
      </c>
      <c r="B218" s="179" t="s">
        <v>361</v>
      </c>
      <c r="C218" s="283">
        <v>410</v>
      </c>
    </row>
    <row r="219" customHeight="1" spans="1:3">
      <c r="A219" s="263">
        <v>2070399</v>
      </c>
      <c r="B219" s="179" t="s">
        <v>362</v>
      </c>
      <c r="C219" s="283">
        <v>507</v>
      </c>
    </row>
    <row r="220" customHeight="1" spans="1:3">
      <c r="A220" s="261">
        <v>20706</v>
      </c>
      <c r="B220" s="177" t="s">
        <v>363</v>
      </c>
      <c r="C220" s="282">
        <f>SUM(C221)</f>
        <v>8</v>
      </c>
    </row>
    <row r="221" customHeight="1" spans="1:3">
      <c r="A221" s="263">
        <v>2070699</v>
      </c>
      <c r="B221" s="179" t="s">
        <v>364</v>
      </c>
      <c r="C221" s="283">
        <v>8</v>
      </c>
    </row>
    <row r="222" customHeight="1" spans="1:3">
      <c r="A222" s="261">
        <v>20708</v>
      </c>
      <c r="B222" s="177" t="s">
        <v>365</v>
      </c>
      <c r="C222" s="282">
        <f>SUM(C223:C224)</f>
        <v>1123</v>
      </c>
    </row>
    <row r="223" customHeight="1" spans="1:3">
      <c r="A223" s="263">
        <v>2070801</v>
      </c>
      <c r="B223" s="179" t="s">
        <v>209</v>
      </c>
      <c r="C223" s="283">
        <v>783</v>
      </c>
    </row>
    <row r="224" customHeight="1" spans="1:3">
      <c r="A224" s="263">
        <v>2070808</v>
      </c>
      <c r="B224" s="179" t="s">
        <v>366</v>
      </c>
      <c r="C224" s="283">
        <v>340</v>
      </c>
    </row>
    <row r="225" customHeight="1" spans="1:3">
      <c r="A225" s="261">
        <v>20799</v>
      </c>
      <c r="B225" s="177" t="s">
        <v>367</v>
      </c>
      <c r="C225" s="282">
        <f>SUM(C226)</f>
        <v>5525</v>
      </c>
    </row>
    <row r="226" customHeight="1" spans="1:3">
      <c r="A226" s="263">
        <v>2079999</v>
      </c>
      <c r="B226" s="179" t="s">
        <v>368</v>
      </c>
      <c r="C226" s="283">
        <v>5525</v>
      </c>
    </row>
    <row r="227" customHeight="1" spans="1:3">
      <c r="A227" s="261">
        <v>208</v>
      </c>
      <c r="B227" s="177" t="s">
        <v>369</v>
      </c>
      <c r="C227" s="282">
        <f>C228+C235+C241+C245+C247+C252+C257+C262+C269+C273+C275+C277+C279+C281+C283+C285+C289</f>
        <v>62014</v>
      </c>
    </row>
    <row r="228" customHeight="1" spans="1:3">
      <c r="A228" s="261">
        <v>20801</v>
      </c>
      <c r="B228" s="177" t="s">
        <v>370</v>
      </c>
      <c r="C228" s="282">
        <f>SUM(C229:C234)</f>
        <v>1579</v>
      </c>
    </row>
    <row r="229" customHeight="1" spans="1:3">
      <c r="A229" s="263">
        <v>2080101</v>
      </c>
      <c r="B229" s="179" t="s">
        <v>209</v>
      </c>
      <c r="C229" s="283">
        <v>365</v>
      </c>
    </row>
    <row r="230" customHeight="1" spans="1:3">
      <c r="A230" s="263">
        <v>2080102</v>
      </c>
      <c r="B230" s="179" t="s">
        <v>210</v>
      </c>
      <c r="C230" s="283">
        <v>178</v>
      </c>
    </row>
    <row r="231" customHeight="1" spans="1:3">
      <c r="A231" s="263">
        <v>2080105</v>
      </c>
      <c r="B231" s="179" t="s">
        <v>371</v>
      </c>
      <c r="C231" s="283">
        <v>96</v>
      </c>
    </row>
    <row r="232" customHeight="1" spans="1:3">
      <c r="A232" s="263">
        <v>2080106</v>
      </c>
      <c r="B232" s="179" t="s">
        <v>372</v>
      </c>
      <c r="C232" s="283">
        <v>127</v>
      </c>
    </row>
    <row r="233" customHeight="1" spans="1:3">
      <c r="A233" s="263">
        <v>2080107</v>
      </c>
      <c r="B233" s="179" t="s">
        <v>373</v>
      </c>
      <c r="C233" s="283">
        <v>315</v>
      </c>
    </row>
    <row r="234" customHeight="1" spans="1:3">
      <c r="A234" s="263">
        <v>2080199</v>
      </c>
      <c r="B234" s="179" t="s">
        <v>374</v>
      </c>
      <c r="C234" s="283">
        <v>498</v>
      </c>
    </row>
    <row r="235" customHeight="1" spans="1:3">
      <c r="A235" s="261">
        <v>20802</v>
      </c>
      <c r="B235" s="177" t="s">
        <v>375</v>
      </c>
      <c r="C235" s="282">
        <f>SUM(C236:C240)</f>
        <v>6585</v>
      </c>
    </row>
    <row r="236" customHeight="1" spans="1:3">
      <c r="A236" s="263">
        <v>2080201</v>
      </c>
      <c r="B236" s="179" t="s">
        <v>209</v>
      </c>
      <c r="C236" s="283">
        <v>1956</v>
      </c>
    </row>
    <row r="237" customHeight="1" spans="1:3">
      <c r="A237" s="263">
        <v>2080202</v>
      </c>
      <c r="B237" s="179" t="s">
        <v>210</v>
      </c>
      <c r="C237" s="283">
        <v>1259</v>
      </c>
    </row>
    <row r="238" customHeight="1" spans="1:3">
      <c r="A238" s="263">
        <v>2080206</v>
      </c>
      <c r="B238" s="179" t="s">
        <v>376</v>
      </c>
      <c r="C238" s="283">
        <v>129</v>
      </c>
    </row>
    <row r="239" customHeight="1" spans="1:3">
      <c r="A239" s="263">
        <v>2080208</v>
      </c>
      <c r="B239" s="179" t="s">
        <v>377</v>
      </c>
      <c r="C239" s="283">
        <v>310</v>
      </c>
    </row>
    <row r="240" customHeight="1" spans="1:3">
      <c r="A240" s="263">
        <v>2080299</v>
      </c>
      <c r="B240" s="179" t="s">
        <v>378</v>
      </c>
      <c r="C240" s="283">
        <v>2931</v>
      </c>
    </row>
    <row r="241" customHeight="1" spans="1:3">
      <c r="A241" s="261">
        <v>20805</v>
      </c>
      <c r="B241" s="177" t="s">
        <v>379</v>
      </c>
      <c r="C241" s="282">
        <f>SUM(C242:C244)</f>
        <v>28609</v>
      </c>
    </row>
    <row r="242" customHeight="1" spans="1:3">
      <c r="A242" s="263">
        <v>2080505</v>
      </c>
      <c r="B242" s="179" t="s">
        <v>380</v>
      </c>
      <c r="C242" s="283">
        <v>888</v>
      </c>
    </row>
    <row r="243" customHeight="1" spans="1:3">
      <c r="A243" s="263">
        <v>2080507</v>
      </c>
      <c r="B243" s="179" t="s">
        <v>381</v>
      </c>
      <c r="C243" s="283">
        <v>27714</v>
      </c>
    </row>
    <row r="244" customHeight="1" spans="1:3">
      <c r="A244" s="263">
        <v>2080599</v>
      </c>
      <c r="B244" s="179" t="s">
        <v>382</v>
      </c>
      <c r="C244" s="283">
        <v>7</v>
      </c>
    </row>
    <row r="245" customHeight="1" spans="1:3">
      <c r="A245" s="261">
        <v>20807</v>
      </c>
      <c r="B245" s="177" t="s">
        <v>383</v>
      </c>
      <c r="C245" s="282">
        <f>SUM(C246)</f>
        <v>2673</v>
      </c>
    </row>
    <row r="246" customHeight="1" spans="1:3">
      <c r="A246" s="263">
        <v>2080799</v>
      </c>
      <c r="B246" s="179" t="s">
        <v>384</v>
      </c>
      <c r="C246" s="283">
        <v>2673</v>
      </c>
    </row>
    <row r="247" customHeight="1" spans="1:3">
      <c r="A247" s="261">
        <v>20808</v>
      </c>
      <c r="B247" s="177" t="s">
        <v>385</v>
      </c>
      <c r="C247" s="282">
        <f>SUM(C248:C251)</f>
        <v>4207</v>
      </c>
    </row>
    <row r="248" customHeight="1" spans="1:3">
      <c r="A248" s="263">
        <v>2080801</v>
      </c>
      <c r="B248" s="179" t="s">
        <v>386</v>
      </c>
      <c r="C248" s="283">
        <v>24</v>
      </c>
    </row>
    <row r="249" customHeight="1" spans="1:3">
      <c r="A249" s="263">
        <v>2080804</v>
      </c>
      <c r="B249" s="179" t="s">
        <v>387</v>
      </c>
      <c r="C249" s="283">
        <v>3</v>
      </c>
    </row>
    <row r="250" customHeight="1" spans="1:3">
      <c r="A250" s="263">
        <v>2080805</v>
      </c>
      <c r="B250" s="179" t="s">
        <v>388</v>
      </c>
      <c r="C250" s="283">
        <v>120</v>
      </c>
    </row>
    <row r="251" customHeight="1" spans="1:3">
      <c r="A251" s="263">
        <v>2080899</v>
      </c>
      <c r="B251" s="179" t="s">
        <v>389</v>
      </c>
      <c r="C251" s="283">
        <v>4060</v>
      </c>
    </row>
    <row r="252" customHeight="1" spans="1:3">
      <c r="A252" s="261">
        <v>20809</v>
      </c>
      <c r="B252" s="177" t="s">
        <v>390</v>
      </c>
      <c r="C252" s="282">
        <f>SUM(C253:C256)</f>
        <v>244</v>
      </c>
    </row>
    <row r="253" customHeight="1" spans="1:3">
      <c r="A253" s="263">
        <v>2080901</v>
      </c>
      <c r="B253" s="179" t="s">
        <v>391</v>
      </c>
      <c r="C253" s="283">
        <v>157</v>
      </c>
    </row>
    <row r="254" customHeight="1" spans="1:3">
      <c r="A254" s="263">
        <v>2080902</v>
      </c>
      <c r="B254" s="179" t="s">
        <v>392</v>
      </c>
      <c r="C254" s="283">
        <v>48</v>
      </c>
    </row>
    <row r="255" customHeight="1" spans="1:3">
      <c r="A255" s="263">
        <v>2080903</v>
      </c>
      <c r="B255" s="179" t="s">
        <v>393</v>
      </c>
      <c r="C255" s="283">
        <v>16</v>
      </c>
    </row>
    <row r="256" customHeight="1" spans="1:3">
      <c r="A256" s="263">
        <v>2080905</v>
      </c>
      <c r="B256" s="179" t="s">
        <v>394</v>
      </c>
      <c r="C256" s="283">
        <v>23</v>
      </c>
    </row>
    <row r="257" customHeight="1" spans="1:3">
      <c r="A257" s="261">
        <v>20810</v>
      </c>
      <c r="B257" s="177" t="s">
        <v>395</v>
      </c>
      <c r="C257" s="282">
        <f>SUM(C258:C261)</f>
        <v>445</v>
      </c>
    </row>
    <row r="258" customHeight="1" spans="1:3">
      <c r="A258" s="263">
        <v>2081002</v>
      </c>
      <c r="B258" s="179" t="s">
        <v>396</v>
      </c>
      <c r="C258" s="285">
        <v>248</v>
      </c>
    </row>
    <row r="259" customHeight="1" spans="1:3">
      <c r="A259" s="263">
        <v>2081004</v>
      </c>
      <c r="B259" s="179" t="s">
        <v>397</v>
      </c>
      <c r="C259" s="283">
        <v>52</v>
      </c>
    </row>
    <row r="260" customHeight="1" spans="1:3">
      <c r="A260" s="263">
        <v>2081006</v>
      </c>
      <c r="B260" s="179" t="s">
        <v>398</v>
      </c>
      <c r="C260" s="283">
        <v>125</v>
      </c>
    </row>
    <row r="261" customHeight="1" spans="1:3">
      <c r="A261" s="263">
        <v>2081099</v>
      </c>
      <c r="B261" s="179" t="s">
        <v>399</v>
      </c>
      <c r="C261" s="283">
        <v>20</v>
      </c>
    </row>
    <row r="262" customHeight="1" spans="1:3">
      <c r="A262" s="261">
        <v>20811</v>
      </c>
      <c r="B262" s="177" t="s">
        <v>400</v>
      </c>
      <c r="C262" s="282">
        <f>SUM(C263:C268)</f>
        <v>1922</v>
      </c>
    </row>
    <row r="263" customHeight="1" spans="1:3">
      <c r="A263" s="263">
        <v>2081101</v>
      </c>
      <c r="B263" s="179" t="s">
        <v>209</v>
      </c>
      <c r="C263" s="283">
        <v>99</v>
      </c>
    </row>
    <row r="264" customHeight="1" spans="1:3">
      <c r="A264" s="263">
        <v>2081102</v>
      </c>
      <c r="B264" s="179" t="s">
        <v>210</v>
      </c>
      <c r="C264" s="283">
        <v>215</v>
      </c>
    </row>
    <row r="265" customHeight="1" spans="1:3">
      <c r="A265" s="263">
        <v>2081104</v>
      </c>
      <c r="B265" s="179" t="s">
        <v>401</v>
      </c>
      <c r="C265" s="283">
        <v>268</v>
      </c>
    </row>
    <row r="266" customHeight="1" spans="1:3">
      <c r="A266" s="263">
        <v>2081105</v>
      </c>
      <c r="B266" s="179" t="s">
        <v>402</v>
      </c>
      <c r="C266" s="283">
        <v>87</v>
      </c>
    </row>
    <row r="267" customHeight="1" spans="1:3">
      <c r="A267" s="263">
        <v>2081107</v>
      </c>
      <c r="B267" s="179" t="s">
        <v>403</v>
      </c>
      <c r="C267" s="283">
        <v>1158</v>
      </c>
    </row>
    <row r="268" customHeight="1" spans="1:3">
      <c r="A268" s="263">
        <v>2081199</v>
      </c>
      <c r="B268" s="179" t="s">
        <v>404</v>
      </c>
      <c r="C268" s="283">
        <v>95</v>
      </c>
    </row>
    <row r="269" customHeight="1" spans="1:3">
      <c r="A269" s="261">
        <v>20816</v>
      </c>
      <c r="B269" s="177" t="s">
        <v>405</v>
      </c>
      <c r="C269" s="282">
        <f>SUM(C270:C272)</f>
        <v>85</v>
      </c>
    </row>
    <row r="270" customHeight="1" spans="1:3">
      <c r="A270" s="263">
        <v>2081601</v>
      </c>
      <c r="B270" s="179" t="s">
        <v>209</v>
      </c>
      <c r="C270" s="283">
        <v>35</v>
      </c>
    </row>
    <row r="271" customHeight="1" spans="1:3">
      <c r="A271" s="263">
        <v>2081602</v>
      </c>
      <c r="B271" s="179" t="s">
        <v>210</v>
      </c>
      <c r="C271" s="283">
        <v>47</v>
      </c>
    </row>
    <row r="272" customHeight="1" spans="1:3">
      <c r="A272" s="263">
        <v>2081699</v>
      </c>
      <c r="B272" s="179" t="s">
        <v>406</v>
      </c>
      <c r="C272" s="283">
        <v>3</v>
      </c>
    </row>
    <row r="273" customHeight="1" spans="1:3">
      <c r="A273" s="261">
        <v>20819</v>
      </c>
      <c r="B273" s="177" t="s">
        <v>407</v>
      </c>
      <c r="C273" s="282">
        <f>SUM(C274)</f>
        <v>9</v>
      </c>
    </row>
    <row r="274" customHeight="1" spans="1:3">
      <c r="A274" s="263">
        <v>2081901</v>
      </c>
      <c r="B274" s="179" t="s">
        <v>408</v>
      </c>
      <c r="C274" s="283">
        <v>9</v>
      </c>
    </row>
    <row r="275" customHeight="1" spans="1:3">
      <c r="A275" s="261">
        <v>20820</v>
      </c>
      <c r="B275" s="177" t="s">
        <v>409</v>
      </c>
      <c r="C275" s="282">
        <f>SUM(C276)</f>
        <v>206</v>
      </c>
    </row>
    <row r="276" customHeight="1" spans="1:3">
      <c r="A276" s="263">
        <v>2082001</v>
      </c>
      <c r="B276" s="179" t="s">
        <v>410</v>
      </c>
      <c r="C276" s="283">
        <v>206</v>
      </c>
    </row>
    <row r="277" customHeight="1" spans="1:3">
      <c r="A277" s="261">
        <v>20821</v>
      </c>
      <c r="B277" s="177" t="s">
        <v>411</v>
      </c>
      <c r="C277" s="282">
        <f>SUM(C278)</f>
        <v>1350</v>
      </c>
    </row>
    <row r="278" customHeight="1" spans="1:3">
      <c r="A278" s="263">
        <v>2082102</v>
      </c>
      <c r="B278" s="179" t="s">
        <v>412</v>
      </c>
      <c r="C278" s="283">
        <v>1350</v>
      </c>
    </row>
    <row r="279" customHeight="1" spans="1:3">
      <c r="A279" s="261">
        <v>20825</v>
      </c>
      <c r="B279" s="177" t="s">
        <v>413</v>
      </c>
      <c r="C279" s="282">
        <f>SUM(C280)</f>
        <v>12</v>
      </c>
    </row>
    <row r="280" customHeight="1" spans="1:3">
      <c r="A280" s="263">
        <v>2082502</v>
      </c>
      <c r="B280" s="179" t="s">
        <v>414</v>
      </c>
      <c r="C280" s="283">
        <v>12</v>
      </c>
    </row>
    <row r="281" customHeight="1" spans="1:3">
      <c r="A281" s="261">
        <v>20826</v>
      </c>
      <c r="B281" s="177" t="s">
        <v>415</v>
      </c>
      <c r="C281" s="282">
        <f>SUM(C282)</f>
        <v>12824</v>
      </c>
    </row>
    <row r="282" customHeight="1" spans="1:3">
      <c r="A282" s="263">
        <v>2082602</v>
      </c>
      <c r="B282" s="179" t="s">
        <v>416</v>
      </c>
      <c r="C282" s="283">
        <v>12824</v>
      </c>
    </row>
    <row r="283" customHeight="1" spans="1:3">
      <c r="A283" s="261">
        <v>20827</v>
      </c>
      <c r="B283" s="177" t="s">
        <v>417</v>
      </c>
      <c r="C283" s="282">
        <v>333</v>
      </c>
    </row>
    <row r="284" customHeight="1" spans="1:3">
      <c r="A284" s="263">
        <v>2082799</v>
      </c>
      <c r="B284" s="179" t="s">
        <v>418</v>
      </c>
      <c r="C284" s="283">
        <v>333</v>
      </c>
    </row>
    <row r="285" customHeight="1" spans="1:3">
      <c r="A285" s="261">
        <v>20828</v>
      </c>
      <c r="B285" s="177" t="s">
        <v>419</v>
      </c>
      <c r="C285" s="282">
        <f>SUM(C286:C288)</f>
        <v>523</v>
      </c>
    </row>
    <row r="286" customHeight="1" spans="1:3">
      <c r="A286" s="263">
        <v>2082801</v>
      </c>
      <c r="B286" s="179" t="s">
        <v>209</v>
      </c>
      <c r="C286" s="283">
        <v>282</v>
      </c>
    </row>
    <row r="287" customHeight="1" spans="1:3">
      <c r="A287" s="263">
        <v>2082802</v>
      </c>
      <c r="B287" s="179" t="s">
        <v>210</v>
      </c>
      <c r="C287" s="283">
        <v>208</v>
      </c>
    </row>
    <row r="288" customHeight="1" spans="1:3">
      <c r="A288" s="263">
        <v>2082899</v>
      </c>
      <c r="B288" s="179" t="s">
        <v>420</v>
      </c>
      <c r="C288" s="283">
        <v>33</v>
      </c>
    </row>
    <row r="289" customHeight="1" spans="1:3">
      <c r="A289" s="261">
        <v>20899</v>
      </c>
      <c r="B289" s="177" t="s">
        <v>421</v>
      </c>
      <c r="C289" s="282">
        <f>SUM(C290)</f>
        <v>408</v>
      </c>
    </row>
    <row r="290" customHeight="1" spans="1:3">
      <c r="A290" s="263">
        <v>2089999</v>
      </c>
      <c r="B290" s="179" t="s">
        <v>422</v>
      </c>
      <c r="C290" s="283">
        <v>408</v>
      </c>
    </row>
    <row r="291" customHeight="1" spans="1:3">
      <c r="A291" s="261">
        <v>210</v>
      </c>
      <c r="B291" s="177" t="s">
        <v>423</v>
      </c>
      <c r="C291" s="282">
        <f>C292+C296+C302+C306+C314+C316+C319+C322+C325+C327+C329+C334</f>
        <v>70465</v>
      </c>
    </row>
    <row r="292" customHeight="1" spans="1:3">
      <c r="A292" s="261">
        <v>21001</v>
      </c>
      <c r="B292" s="177" t="s">
        <v>424</v>
      </c>
      <c r="C292" s="282">
        <f>SUM(C293:C295)</f>
        <v>3035</v>
      </c>
    </row>
    <row r="293" customHeight="1" spans="1:3">
      <c r="A293" s="263">
        <v>2100101</v>
      </c>
      <c r="B293" s="179" t="s">
        <v>209</v>
      </c>
      <c r="C293" s="283">
        <v>1437</v>
      </c>
    </row>
    <row r="294" customHeight="1" spans="1:3">
      <c r="A294" s="263">
        <v>2100102</v>
      </c>
      <c r="B294" s="179" t="s">
        <v>210</v>
      </c>
      <c r="C294" s="283">
        <v>815</v>
      </c>
    </row>
    <row r="295" customHeight="1" spans="1:3">
      <c r="A295" s="263">
        <v>2100199</v>
      </c>
      <c r="B295" s="179" t="s">
        <v>425</v>
      </c>
      <c r="C295" s="283">
        <v>783</v>
      </c>
    </row>
    <row r="296" customHeight="1" spans="1:3">
      <c r="A296" s="261">
        <v>21002</v>
      </c>
      <c r="B296" s="177" t="s">
        <v>426</v>
      </c>
      <c r="C296" s="282">
        <f>SUM(C297:C301)</f>
        <v>1532</v>
      </c>
    </row>
    <row r="297" customHeight="1" spans="1:3">
      <c r="A297" s="263">
        <v>2100201</v>
      </c>
      <c r="B297" s="179" t="s">
        <v>427</v>
      </c>
      <c r="C297" s="283">
        <v>351</v>
      </c>
    </row>
    <row r="298" customHeight="1" spans="1:3">
      <c r="A298" s="263">
        <v>2100202</v>
      </c>
      <c r="B298" s="179" t="s">
        <v>428</v>
      </c>
      <c r="C298" s="283">
        <v>58</v>
      </c>
    </row>
    <row r="299" customHeight="1" spans="1:3">
      <c r="A299" s="263">
        <v>2100205</v>
      </c>
      <c r="B299" s="179" t="s">
        <v>429</v>
      </c>
      <c r="C299" s="283">
        <v>149</v>
      </c>
    </row>
    <row r="300" customHeight="1" spans="1:3">
      <c r="A300" s="263">
        <v>2100206</v>
      </c>
      <c r="B300" s="179" t="s">
        <v>430</v>
      </c>
      <c r="C300" s="283">
        <v>288</v>
      </c>
    </row>
    <row r="301" customHeight="1" spans="1:3">
      <c r="A301" s="263">
        <v>2100299</v>
      </c>
      <c r="B301" s="179" t="s">
        <v>431</v>
      </c>
      <c r="C301" s="283">
        <v>686</v>
      </c>
    </row>
    <row r="302" customHeight="1" spans="1:3">
      <c r="A302" s="261">
        <v>21003</v>
      </c>
      <c r="B302" s="177" t="s">
        <v>432</v>
      </c>
      <c r="C302" s="282">
        <f>SUM(C303:C305)</f>
        <v>2098</v>
      </c>
    </row>
    <row r="303" customHeight="1" spans="1:3">
      <c r="A303" s="263">
        <v>2100301</v>
      </c>
      <c r="B303" s="179" t="s">
        <v>433</v>
      </c>
      <c r="C303" s="283">
        <v>20</v>
      </c>
    </row>
    <row r="304" customHeight="1" spans="1:3">
      <c r="A304" s="263">
        <v>2100302</v>
      </c>
      <c r="B304" s="179" t="s">
        <v>434</v>
      </c>
      <c r="C304" s="283">
        <v>561</v>
      </c>
    </row>
    <row r="305" customHeight="1" spans="1:3">
      <c r="A305" s="263">
        <v>2100399</v>
      </c>
      <c r="B305" s="179" t="s">
        <v>435</v>
      </c>
      <c r="C305" s="283">
        <v>1517</v>
      </c>
    </row>
    <row r="306" customHeight="1" spans="1:3">
      <c r="A306" s="261">
        <v>21004</v>
      </c>
      <c r="B306" s="177" t="s">
        <v>436</v>
      </c>
      <c r="C306" s="282">
        <f>SUM(C307:C313)</f>
        <v>16720</v>
      </c>
    </row>
    <row r="307" customHeight="1" spans="1:3">
      <c r="A307" s="263">
        <v>2100401</v>
      </c>
      <c r="B307" s="179" t="s">
        <v>437</v>
      </c>
      <c r="C307" s="283">
        <v>1422</v>
      </c>
    </row>
    <row r="308" customHeight="1" spans="1:3">
      <c r="A308" s="263">
        <v>2100402</v>
      </c>
      <c r="B308" s="179" t="s">
        <v>438</v>
      </c>
      <c r="C308" s="283">
        <v>272</v>
      </c>
    </row>
    <row r="309" customHeight="1" spans="1:3">
      <c r="A309" s="263">
        <v>2100403</v>
      </c>
      <c r="B309" s="179" t="s">
        <v>439</v>
      </c>
      <c r="C309" s="283">
        <v>50</v>
      </c>
    </row>
    <row r="310" customHeight="1" spans="1:3">
      <c r="A310" s="263">
        <v>2100408</v>
      </c>
      <c r="B310" s="179" t="s">
        <v>440</v>
      </c>
      <c r="C310" s="283">
        <v>6951</v>
      </c>
    </row>
    <row r="311" customHeight="1" spans="1:3">
      <c r="A311" s="263">
        <v>2100409</v>
      </c>
      <c r="B311" s="179" t="s">
        <v>441</v>
      </c>
      <c r="C311" s="283">
        <v>954</v>
      </c>
    </row>
    <row r="312" customHeight="1" spans="1:3">
      <c r="A312" s="263">
        <v>2100410</v>
      </c>
      <c r="B312" s="179" t="s">
        <v>442</v>
      </c>
      <c r="C312" s="283">
        <v>1445</v>
      </c>
    </row>
    <row r="313" customHeight="1" spans="1:3">
      <c r="A313" s="263">
        <v>2100499</v>
      </c>
      <c r="B313" s="179" t="s">
        <v>443</v>
      </c>
      <c r="C313" s="283">
        <v>5626</v>
      </c>
    </row>
    <row r="314" customHeight="1" spans="1:3">
      <c r="A314" s="261">
        <v>21006</v>
      </c>
      <c r="B314" s="177" t="s">
        <v>444</v>
      </c>
      <c r="C314" s="282">
        <f>SUM(C315)</f>
        <v>60</v>
      </c>
    </row>
    <row r="315" customHeight="1" spans="1:3">
      <c r="A315" s="263">
        <v>2100601</v>
      </c>
      <c r="B315" s="179" t="s">
        <v>445</v>
      </c>
      <c r="C315" s="283">
        <v>60</v>
      </c>
    </row>
    <row r="316" customHeight="1" spans="1:3">
      <c r="A316" s="261">
        <v>21007</v>
      </c>
      <c r="B316" s="177" t="s">
        <v>446</v>
      </c>
      <c r="C316" s="282">
        <f>SUM(C317:C318)</f>
        <v>2572</v>
      </c>
    </row>
    <row r="317" customHeight="1" spans="1:3">
      <c r="A317" s="263">
        <v>2100717</v>
      </c>
      <c r="B317" s="179" t="s">
        <v>447</v>
      </c>
      <c r="C317" s="283">
        <v>1937</v>
      </c>
    </row>
    <row r="318" customHeight="1" spans="1:3">
      <c r="A318" s="263">
        <v>2100799</v>
      </c>
      <c r="B318" s="179" t="s">
        <v>448</v>
      </c>
      <c r="C318" s="283">
        <v>635</v>
      </c>
    </row>
    <row r="319" customHeight="1" spans="1:3">
      <c r="A319" s="261">
        <v>21011</v>
      </c>
      <c r="B319" s="177" t="s">
        <v>449</v>
      </c>
      <c r="C319" s="282">
        <f>SUM(C320:C321)</f>
        <v>5688</v>
      </c>
    </row>
    <row r="320" customHeight="1" spans="1:3">
      <c r="A320" s="263">
        <v>2101101</v>
      </c>
      <c r="B320" s="179" t="s">
        <v>450</v>
      </c>
      <c r="C320" s="283">
        <v>5414</v>
      </c>
    </row>
    <row r="321" customHeight="1" spans="1:3">
      <c r="A321" s="263">
        <v>2101199</v>
      </c>
      <c r="B321" s="179" t="s">
        <v>451</v>
      </c>
      <c r="C321" s="283">
        <v>274</v>
      </c>
    </row>
    <row r="322" customHeight="1" spans="1:3">
      <c r="A322" s="261">
        <v>21012</v>
      </c>
      <c r="B322" s="177" t="s">
        <v>452</v>
      </c>
      <c r="C322" s="282">
        <f>SUM(C323:C324)</f>
        <v>34984</v>
      </c>
    </row>
    <row r="323" customHeight="1" spans="1:3">
      <c r="A323" s="263">
        <v>2101202</v>
      </c>
      <c r="B323" s="179" t="s">
        <v>453</v>
      </c>
      <c r="C323" s="283">
        <v>31817</v>
      </c>
    </row>
    <row r="324" customHeight="1" spans="1:3">
      <c r="A324" s="263">
        <v>2101299</v>
      </c>
      <c r="B324" s="179" t="s">
        <v>454</v>
      </c>
      <c r="C324" s="283">
        <v>3167</v>
      </c>
    </row>
    <row r="325" customHeight="1" spans="1:3">
      <c r="A325" s="261">
        <v>21013</v>
      </c>
      <c r="B325" s="177" t="s">
        <v>455</v>
      </c>
      <c r="C325" s="282">
        <f>SUM(C326)</f>
        <v>1275</v>
      </c>
    </row>
    <row r="326" customHeight="1" spans="1:3">
      <c r="A326" s="263">
        <v>2101399</v>
      </c>
      <c r="B326" s="179" t="s">
        <v>456</v>
      </c>
      <c r="C326" s="283">
        <v>1275</v>
      </c>
    </row>
    <row r="327" customHeight="1" spans="1:3">
      <c r="A327" s="261">
        <v>21014</v>
      </c>
      <c r="B327" s="177" t="s">
        <v>457</v>
      </c>
      <c r="C327" s="282">
        <f>SUM(C328)</f>
        <v>273</v>
      </c>
    </row>
    <row r="328" customHeight="1" spans="1:3">
      <c r="A328" s="263">
        <v>2101401</v>
      </c>
      <c r="B328" s="179" t="s">
        <v>458</v>
      </c>
      <c r="C328" s="283">
        <v>273</v>
      </c>
    </row>
    <row r="329" customHeight="1" spans="1:3">
      <c r="A329" s="261">
        <v>21015</v>
      </c>
      <c r="B329" s="177" t="s">
        <v>459</v>
      </c>
      <c r="C329" s="282">
        <f>SUM(C330:C333)</f>
        <v>721</v>
      </c>
    </row>
    <row r="330" customHeight="1" spans="1:3">
      <c r="A330" s="263">
        <v>2101501</v>
      </c>
      <c r="B330" s="179" t="s">
        <v>209</v>
      </c>
      <c r="C330" s="283">
        <v>290</v>
      </c>
    </row>
    <row r="331" customHeight="1" spans="1:3">
      <c r="A331" s="263">
        <v>2101502</v>
      </c>
      <c r="B331" s="179" t="s">
        <v>210</v>
      </c>
      <c r="C331" s="283">
        <v>174</v>
      </c>
    </row>
    <row r="332" customHeight="1" spans="1:3">
      <c r="A332" s="263">
        <v>2101506</v>
      </c>
      <c r="B332" s="286" t="s">
        <v>460</v>
      </c>
      <c r="C332" s="283">
        <v>253</v>
      </c>
    </row>
    <row r="333" customHeight="1" spans="1:3">
      <c r="A333" s="263">
        <v>2101599</v>
      </c>
      <c r="B333" s="286" t="s">
        <v>461</v>
      </c>
      <c r="C333" s="283">
        <v>4</v>
      </c>
    </row>
    <row r="334" customHeight="1" spans="1:3">
      <c r="A334" s="261">
        <v>21099</v>
      </c>
      <c r="B334" s="177" t="s">
        <v>462</v>
      </c>
      <c r="C334" s="282">
        <f>SUM(C335)</f>
        <v>1507</v>
      </c>
    </row>
    <row r="335" customHeight="1" spans="1:3">
      <c r="A335" s="263">
        <v>2109999</v>
      </c>
      <c r="B335" s="179" t="s">
        <v>463</v>
      </c>
      <c r="C335" s="283">
        <v>1507</v>
      </c>
    </row>
    <row r="336" customHeight="1" spans="1:3">
      <c r="A336" s="261">
        <v>211</v>
      </c>
      <c r="B336" s="177" t="s">
        <v>464</v>
      </c>
      <c r="C336" s="282">
        <f>C337+C341+C345+C347+C349+C351</f>
        <v>15718</v>
      </c>
    </row>
    <row r="337" customHeight="1" spans="1:3">
      <c r="A337" s="261">
        <v>21101</v>
      </c>
      <c r="B337" s="177" t="s">
        <v>465</v>
      </c>
      <c r="C337" s="282">
        <f>SUM(C338:C340)</f>
        <v>757</v>
      </c>
    </row>
    <row r="338" customHeight="1" spans="1:3">
      <c r="A338" s="263">
        <v>2110101</v>
      </c>
      <c r="B338" s="179" t="s">
        <v>209</v>
      </c>
      <c r="C338" s="283">
        <v>14</v>
      </c>
    </row>
    <row r="339" customHeight="1" spans="1:3">
      <c r="A339" s="263">
        <v>2110102</v>
      </c>
      <c r="B339" s="179" t="s">
        <v>210</v>
      </c>
      <c r="C339" s="283">
        <v>557</v>
      </c>
    </row>
    <row r="340" customHeight="1" spans="1:3">
      <c r="A340" s="263">
        <v>2110199</v>
      </c>
      <c r="B340" s="179" t="s">
        <v>466</v>
      </c>
      <c r="C340" s="283">
        <v>186</v>
      </c>
    </row>
    <row r="341" customHeight="1" spans="1:3">
      <c r="A341" s="261">
        <v>21103</v>
      </c>
      <c r="B341" s="177" t="s">
        <v>467</v>
      </c>
      <c r="C341" s="282">
        <f>SUM(C342:C344)</f>
        <v>13616</v>
      </c>
    </row>
    <row r="342" customHeight="1" spans="1:3">
      <c r="A342" s="263">
        <v>2110301</v>
      </c>
      <c r="B342" s="179" t="s">
        <v>468</v>
      </c>
      <c r="C342" s="283">
        <v>40</v>
      </c>
    </row>
    <row r="343" customHeight="1" spans="1:3">
      <c r="A343" s="263">
        <v>2110302</v>
      </c>
      <c r="B343" s="179" t="s">
        <v>469</v>
      </c>
      <c r="C343" s="283">
        <v>13078</v>
      </c>
    </row>
    <row r="344" customHeight="1" spans="1:3">
      <c r="A344" s="263">
        <v>2110399</v>
      </c>
      <c r="B344" s="179" t="s">
        <v>470</v>
      </c>
      <c r="C344" s="283">
        <v>498</v>
      </c>
    </row>
    <row r="345" customHeight="1" spans="1:3">
      <c r="A345" s="261">
        <v>21104</v>
      </c>
      <c r="B345" s="177" t="s">
        <v>471</v>
      </c>
      <c r="C345" s="282">
        <f>SUM(C346)</f>
        <v>93</v>
      </c>
    </row>
    <row r="346" customHeight="1" spans="1:3">
      <c r="A346" s="263">
        <v>2110402</v>
      </c>
      <c r="B346" s="179" t="s">
        <v>472</v>
      </c>
      <c r="C346" s="283">
        <v>93</v>
      </c>
    </row>
    <row r="347" customHeight="1" spans="1:3">
      <c r="A347" s="261">
        <v>21110</v>
      </c>
      <c r="B347" s="177" t="s">
        <v>473</v>
      </c>
      <c r="C347" s="282">
        <v>1048</v>
      </c>
    </row>
    <row r="348" customHeight="1" spans="1:3">
      <c r="A348" s="263">
        <v>2111001</v>
      </c>
      <c r="B348" s="179" t="s">
        <v>474</v>
      </c>
      <c r="C348" s="283">
        <v>1048</v>
      </c>
    </row>
    <row r="349" customHeight="1" spans="1:3">
      <c r="A349" s="261">
        <v>21111</v>
      </c>
      <c r="B349" s="177" t="s">
        <v>475</v>
      </c>
      <c r="C349" s="282">
        <f>SUM(C350)</f>
        <v>20</v>
      </c>
    </row>
    <row r="350" customHeight="1" spans="1:3">
      <c r="A350" s="263">
        <v>2111199</v>
      </c>
      <c r="B350" s="286" t="s">
        <v>476</v>
      </c>
      <c r="C350" s="283">
        <v>20</v>
      </c>
    </row>
    <row r="351" customHeight="1" spans="1:3">
      <c r="A351" s="261">
        <v>21199</v>
      </c>
      <c r="B351" s="177" t="s">
        <v>477</v>
      </c>
      <c r="C351" s="282">
        <f>SUM(C352)</f>
        <v>184</v>
      </c>
    </row>
    <row r="352" customHeight="1" spans="1:3">
      <c r="A352" s="263">
        <v>2119999</v>
      </c>
      <c r="B352" s="179" t="s">
        <v>478</v>
      </c>
      <c r="C352" s="283">
        <v>184</v>
      </c>
    </row>
    <row r="353" customHeight="1" spans="1:3">
      <c r="A353" s="261">
        <v>212</v>
      </c>
      <c r="B353" s="177" t="s">
        <v>479</v>
      </c>
      <c r="C353" s="282">
        <f>C354+C358+C360+C363+C365</f>
        <v>13490</v>
      </c>
    </row>
    <row r="354" customHeight="1" spans="1:3">
      <c r="A354" s="261">
        <v>21201</v>
      </c>
      <c r="B354" s="177" t="s">
        <v>480</v>
      </c>
      <c r="C354" s="282">
        <f>SUM(C355:C357)</f>
        <v>6089</v>
      </c>
    </row>
    <row r="355" customHeight="1" spans="1:3">
      <c r="A355" s="263">
        <v>2120101</v>
      </c>
      <c r="B355" s="179" t="s">
        <v>209</v>
      </c>
      <c r="C355" s="283">
        <v>2865</v>
      </c>
    </row>
    <row r="356" customHeight="1" spans="1:3">
      <c r="A356" s="263">
        <v>2120102</v>
      </c>
      <c r="B356" s="179" t="s">
        <v>210</v>
      </c>
      <c r="C356" s="283">
        <v>1329</v>
      </c>
    </row>
    <row r="357" customHeight="1" spans="1:3">
      <c r="A357" s="263">
        <v>2120199</v>
      </c>
      <c r="B357" s="179" t="s">
        <v>481</v>
      </c>
      <c r="C357" s="283">
        <v>1895</v>
      </c>
    </row>
    <row r="358" customHeight="1" spans="1:3">
      <c r="A358" s="261">
        <v>21202</v>
      </c>
      <c r="B358" s="177" t="s">
        <v>482</v>
      </c>
      <c r="C358" s="282">
        <f>SUM(C359)</f>
        <v>6</v>
      </c>
    </row>
    <row r="359" customHeight="1" spans="1:3">
      <c r="A359" s="263">
        <v>2120201</v>
      </c>
      <c r="B359" s="179" t="s">
        <v>483</v>
      </c>
      <c r="C359" s="283">
        <v>6</v>
      </c>
    </row>
    <row r="360" customHeight="1" spans="1:3">
      <c r="A360" s="261">
        <v>21203</v>
      </c>
      <c r="B360" s="177" t="s">
        <v>484</v>
      </c>
      <c r="C360" s="282">
        <f>SUM(C361:C362)</f>
        <v>2760</v>
      </c>
    </row>
    <row r="361" customHeight="1" spans="1:3">
      <c r="A361" s="263">
        <v>2120303</v>
      </c>
      <c r="B361" s="179" t="s">
        <v>485</v>
      </c>
      <c r="C361" s="283">
        <v>32</v>
      </c>
    </row>
    <row r="362" customHeight="1" spans="1:3">
      <c r="A362" s="263">
        <v>2120399</v>
      </c>
      <c r="B362" s="179" t="s">
        <v>486</v>
      </c>
      <c r="C362" s="283">
        <v>2728</v>
      </c>
    </row>
    <row r="363" customHeight="1" spans="1:3">
      <c r="A363" s="261">
        <v>21205</v>
      </c>
      <c r="B363" s="177" t="s">
        <v>487</v>
      </c>
      <c r="C363" s="282">
        <f>SUM(C364)</f>
        <v>1874</v>
      </c>
    </row>
    <row r="364" customHeight="1" spans="1:3">
      <c r="A364" s="263">
        <v>2120501</v>
      </c>
      <c r="B364" s="179" t="s">
        <v>488</v>
      </c>
      <c r="C364" s="283">
        <v>1874</v>
      </c>
    </row>
    <row r="365" customHeight="1" spans="1:3">
      <c r="A365" s="261">
        <v>21299</v>
      </c>
      <c r="B365" s="177" t="s">
        <v>489</v>
      </c>
      <c r="C365" s="282">
        <f>SUM(C366)</f>
        <v>2761</v>
      </c>
    </row>
    <row r="366" customHeight="1" spans="1:3">
      <c r="A366" s="263">
        <v>2129999</v>
      </c>
      <c r="B366" s="179" t="s">
        <v>490</v>
      </c>
      <c r="C366" s="283">
        <v>2761</v>
      </c>
    </row>
    <row r="367" customHeight="1" spans="1:3">
      <c r="A367" s="261">
        <v>213</v>
      </c>
      <c r="B367" s="177" t="s">
        <v>491</v>
      </c>
      <c r="C367" s="282">
        <f>C368+C385+C396+C408+C413+C419+C424+C427</f>
        <v>77115</v>
      </c>
    </row>
    <row r="368" customHeight="1" spans="1:3">
      <c r="A368" s="261">
        <v>21301</v>
      </c>
      <c r="B368" s="177" t="s">
        <v>492</v>
      </c>
      <c r="C368" s="282">
        <f>SUM(C369:C384)</f>
        <v>28535</v>
      </c>
    </row>
    <row r="369" customHeight="1" spans="1:3">
      <c r="A369" s="263">
        <v>2130101</v>
      </c>
      <c r="B369" s="179" t="s">
        <v>209</v>
      </c>
      <c r="C369" s="283">
        <v>1291</v>
      </c>
    </row>
    <row r="370" customHeight="1" spans="1:3">
      <c r="A370" s="263">
        <v>2130102</v>
      </c>
      <c r="B370" s="179" t="s">
        <v>210</v>
      </c>
      <c r="C370" s="283">
        <v>1396</v>
      </c>
    </row>
    <row r="371" customHeight="1" spans="1:3">
      <c r="A371" s="263">
        <v>2130106</v>
      </c>
      <c r="B371" s="179" t="s">
        <v>493</v>
      </c>
      <c r="C371" s="283">
        <v>91</v>
      </c>
    </row>
    <row r="372" customHeight="1" spans="1:3">
      <c r="A372" s="263">
        <v>2130108</v>
      </c>
      <c r="B372" s="179" t="s">
        <v>494</v>
      </c>
      <c r="C372" s="283">
        <v>458</v>
      </c>
    </row>
    <row r="373" customHeight="1" spans="1:3">
      <c r="A373" s="263">
        <v>2130110</v>
      </c>
      <c r="B373" s="179" t="s">
        <v>495</v>
      </c>
      <c r="C373" s="283">
        <v>5</v>
      </c>
    </row>
    <row r="374" customHeight="1" spans="1:3">
      <c r="A374" s="263">
        <v>2130119</v>
      </c>
      <c r="B374" s="179" t="s">
        <v>496</v>
      </c>
      <c r="C374" s="283">
        <v>140</v>
      </c>
    </row>
    <row r="375" customHeight="1" spans="1:3">
      <c r="A375" s="263">
        <v>2130121</v>
      </c>
      <c r="B375" s="286" t="s">
        <v>497</v>
      </c>
      <c r="C375" s="283">
        <v>667</v>
      </c>
    </row>
    <row r="376" customHeight="1" spans="1:3">
      <c r="A376" s="263">
        <v>2130122</v>
      </c>
      <c r="B376" s="286" t="s">
        <v>498</v>
      </c>
      <c r="C376" s="283">
        <v>12758</v>
      </c>
    </row>
    <row r="377" customHeight="1" spans="1:3">
      <c r="A377" s="263">
        <v>2130124</v>
      </c>
      <c r="B377" s="286" t="s">
        <v>499</v>
      </c>
      <c r="C377" s="283">
        <v>413</v>
      </c>
    </row>
    <row r="378" customHeight="1" spans="1:3">
      <c r="A378" s="263">
        <v>2130125</v>
      </c>
      <c r="B378" s="286" t="s">
        <v>500</v>
      </c>
      <c r="C378" s="283">
        <v>383</v>
      </c>
    </row>
    <row r="379" customHeight="1" spans="1:3">
      <c r="A379" s="263">
        <v>2130126</v>
      </c>
      <c r="B379" s="286" t="s">
        <v>501</v>
      </c>
      <c r="C379" s="283">
        <v>1033</v>
      </c>
    </row>
    <row r="380" customHeight="1" spans="1:3">
      <c r="A380" s="263">
        <v>2130135</v>
      </c>
      <c r="B380" s="286" t="s">
        <v>502</v>
      </c>
      <c r="C380" s="283">
        <v>1376</v>
      </c>
    </row>
    <row r="381" customHeight="1" spans="1:3">
      <c r="A381" s="263">
        <v>2130148</v>
      </c>
      <c r="B381" s="286" t="s">
        <v>503</v>
      </c>
      <c r="C381" s="283">
        <v>190</v>
      </c>
    </row>
    <row r="382" customHeight="1" spans="1:3">
      <c r="A382" s="263">
        <v>2130152</v>
      </c>
      <c r="B382" s="286" t="s">
        <v>504</v>
      </c>
      <c r="C382" s="283">
        <v>8</v>
      </c>
    </row>
    <row r="383" customHeight="1" spans="1:3">
      <c r="A383" s="263">
        <v>2130153</v>
      </c>
      <c r="B383" s="286" t="s">
        <v>505</v>
      </c>
      <c r="C383" s="283">
        <v>6652</v>
      </c>
    </row>
    <row r="384" customHeight="1" spans="1:3">
      <c r="A384" s="263">
        <v>2130199</v>
      </c>
      <c r="B384" s="179" t="s">
        <v>506</v>
      </c>
      <c r="C384" s="283">
        <v>1674</v>
      </c>
    </row>
    <row r="385" customHeight="1" spans="1:3">
      <c r="A385" s="261">
        <v>21302</v>
      </c>
      <c r="B385" s="177" t="s">
        <v>507</v>
      </c>
      <c r="C385" s="282">
        <f>SUM(C386:C395)</f>
        <v>2431</v>
      </c>
    </row>
    <row r="386" customHeight="1" spans="1:3">
      <c r="A386" s="263">
        <v>2130201</v>
      </c>
      <c r="B386" s="179" t="s">
        <v>209</v>
      </c>
      <c r="C386" s="283">
        <v>360</v>
      </c>
    </row>
    <row r="387" customHeight="1" spans="1:3">
      <c r="A387" s="263">
        <v>2130202</v>
      </c>
      <c r="B387" s="179" t="s">
        <v>210</v>
      </c>
      <c r="C387" s="283">
        <v>1458</v>
      </c>
    </row>
    <row r="388" customHeight="1" spans="1:3">
      <c r="A388" s="263">
        <v>2130205</v>
      </c>
      <c r="B388" s="286" t="s">
        <v>508</v>
      </c>
      <c r="C388" s="283">
        <v>241</v>
      </c>
    </row>
    <row r="389" customHeight="1" spans="1:3">
      <c r="A389" s="263">
        <v>2130207</v>
      </c>
      <c r="B389" s="286" t="s">
        <v>509</v>
      </c>
      <c r="C389" s="283">
        <v>18</v>
      </c>
    </row>
    <row r="390" customHeight="1" spans="1:3">
      <c r="A390" s="263">
        <v>2130209</v>
      </c>
      <c r="B390" s="179" t="s">
        <v>510</v>
      </c>
      <c r="C390" s="283">
        <v>1</v>
      </c>
    </row>
    <row r="391" customHeight="1" spans="1:3">
      <c r="A391" s="263">
        <v>2130210</v>
      </c>
      <c r="B391" s="179" t="s">
        <v>511</v>
      </c>
      <c r="C391" s="283">
        <v>128</v>
      </c>
    </row>
    <row r="392" customHeight="1" spans="1:3">
      <c r="A392" s="263">
        <v>2130212</v>
      </c>
      <c r="B392" s="286" t="s">
        <v>512</v>
      </c>
      <c r="C392" s="283">
        <v>124</v>
      </c>
    </row>
    <row r="393" customHeight="1" spans="1:3">
      <c r="A393" s="263">
        <v>2130213</v>
      </c>
      <c r="B393" s="286" t="s">
        <v>513</v>
      </c>
      <c r="C393" s="283">
        <v>40</v>
      </c>
    </row>
    <row r="394" customHeight="1" spans="1:3">
      <c r="A394" s="263">
        <v>2130234</v>
      </c>
      <c r="B394" s="179" t="s">
        <v>514</v>
      </c>
      <c r="C394" s="283">
        <v>4</v>
      </c>
    </row>
    <row r="395" customHeight="1" spans="1:3">
      <c r="A395" s="263">
        <v>2130299</v>
      </c>
      <c r="B395" s="179" t="s">
        <v>515</v>
      </c>
      <c r="C395" s="283">
        <v>57</v>
      </c>
    </row>
    <row r="396" customHeight="1" spans="1:3">
      <c r="A396" s="261">
        <v>21303</v>
      </c>
      <c r="B396" s="177" t="s">
        <v>516</v>
      </c>
      <c r="C396" s="282">
        <f>SUM(C397:C407)</f>
        <v>22349</v>
      </c>
    </row>
    <row r="397" customHeight="1" spans="1:3">
      <c r="A397" s="263">
        <v>2130301</v>
      </c>
      <c r="B397" s="179" t="s">
        <v>209</v>
      </c>
      <c r="C397" s="283">
        <v>732</v>
      </c>
    </row>
    <row r="398" customHeight="1" spans="1:3">
      <c r="A398" s="263">
        <v>2130302</v>
      </c>
      <c r="B398" s="179" t="s">
        <v>210</v>
      </c>
      <c r="C398" s="283">
        <v>562</v>
      </c>
    </row>
    <row r="399" customHeight="1" spans="1:3">
      <c r="A399" s="263">
        <v>2130304</v>
      </c>
      <c r="B399" s="179" t="s">
        <v>517</v>
      </c>
      <c r="C399" s="283">
        <v>20</v>
      </c>
    </row>
    <row r="400" customHeight="1" spans="1:3">
      <c r="A400" s="263">
        <v>2130305</v>
      </c>
      <c r="B400" s="179" t="s">
        <v>518</v>
      </c>
      <c r="C400" s="283">
        <v>16637</v>
      </c>
    </row>
    <row r="401" customHeight="1" spans="1:3">
      <c r="A401" s="263">
        <v>2130306</v>
      </c>
      <c r="B401" s="179" t="s">
        <v>519</v>
      </c>
      <c r="C401" s="283">
        <v>318</v>
      </c>
    </row>
    <row r="402" customHeight="1" spans="1:3">
      <c r="A402" s="263">
        <v>2130313</v>
      </c>
      <c r="B402" s="286" t="s">
        <v>520</v>
      </c>
      <c r="C402" s="283">
        <v>5</v>
      </c>
    </row>
    <row r="403" customHeight="1" spans="1:3">
      <c r="A403" s="263">
        <v>2130314</v>
      </c>
      <c r="B403" s="179" t="s">
        <v>521</v>
      </c>
      <c r="C403" s="283">
        <v>705</v>
      </c>
    </row>
    <row r="404" customHeight="1" spans="1:3">
      <c r="A404" s="263">
        <v>2130316</v>
      </c>
      <c r="B404" s="179" t="s">
        <v>522</v>
      </c>
      <c r="C404" s="283">
        <v>2328</v>
      </c>
    </row>
    <row r="405" customHeight="1" spans="1:3">
      <c r="A405" s="263">
        <v>2130319</v>
      </c>
      <c r="B405" s="179" t="s">
        <v>523</v>
      </c>
      <c r="C405" s="283">
        <v>20</v>
      </c>
    </row>
    <row r="406" customHeight="1" spans="1:3">
      <c r="A406" s="263">
        <v>2130321</v>
      </c>
      <c r="B406" s="286" t="s">
        <v>524</v>
      </c>
      <c r="C406" s="283">
        <v>27</v>
      </c>
    </row>
    <row r="407" customHeight="1" spans="1:3">
      <c r="A407" s="263">
        <v>2130399</v>
      </c>
      <c r="B407" s="286" t="s">
        <v>525</v>
      </c>
      <c r="C407" s="283">
        <v>995</v>
      </c>
    </row>
    <row r="408" customHeight="1" spans="1:3">
      <c r="A408" s="261">
        <v>21305</v>
      </c>
      <c r="B408" s="177" t="s">
        <v>526</v>
      </c>
      <c r="C408" s="282">
        <f>SUM(C409:C412)</f>
        <v>6100</v>
      </c>
    </row>
    <row r="409" customHeight="1" spans="1:3">
      <c r="A409" s="263">
        <v>2130501</v>
      </c>
      <c r="B409" s="179" t="s">
        <v>209</v>
      </c>
      <c r="C409" s="283">
        <v>118</v>
      </c>
    </row>
    <row r="410" customHeight="1" spans="1:3">
      <c r="A410" s="263">
        <v>2130502</v>
      </c>
      <c r="B410" s="179" t="s">
        <v>210</v>
      </c>
      <c r="C410" s="283">
        <v>97</v>
      </c>
    </row>
    <row r="411" customHeight="1" spans="1:3">
      <c r="A411" s="263">
        <v>2130507</v>
      </c>
      <c r="B411" s="179" t="s">
        <v>527</v>
      </c>
      <c r="C411" s="283">
        <v>500</v>
      </c>
    </row>
    <row r="412" customHeight="1" spans="1:3">
      <c r="A412" s="263">
        <v>2130599</v>
      </c>
      <c r="B412" s="179" t="s">
        <v>528</v>
      </c>
      <c r="C412" s="283">
        <v>5385</v>
      </c>
    </row>
    <row r="413" customHeight="1" spans="1:3">
      <c r="A413" s="261">
        <v>21307</v>
      </c>
      <c r="B413" s="177" t="s">
        <v>529</v>
      </c>
      <c r="C413" s="282">
        <f>SUM(C414:C418)</f>
        <v>5695</v>
      </c>
    </row>
    <row r="414" customHeight="1" spans="1:3">
      <c r="A414" s="263">
        <v>2130701</v>
      </c>
      <c r="B414" s="179" t="s">
        <v>530</v>
      </c>
      <c r="C414" s="283">
        <v>1059</v>
      </c>
    </row>
    <row r="415" customHeight="1" spans="1:3">
      <c r="A415" s="263">
        <v>2130705</v>
      </c>
      <c r="B415" s="179" t="s">
        <v>531</v>
      </c>
      <c r="C415" s="283">
        <v>3166</v>
      </c>
    </row>
    <row r="416" customHeight="1" spans="1:3">
      <c r="A416" s="263">
        <v>2130706</v>
      </c>
      <c r="B416" s="179" t="s">
        <v>532</v>
      </c>
      <c r="C416" s="283">
        <v>177</v>
      </c>
    </row>
    <row r="417" customHeight="1" spans="1:3">
      <c r="A417" s="263">
        <v>2130707</v>
      </c>
      <c r="B417" s="179" t="s">
        <v>533</v>
      </c>
      <c r="C417" s="283">
        <v>1033</v>
      </c>
    </row>
    <row r="418" customHeight="1" spans="1:3">
      <c r="A418" s="263">
        <v>2130799</v>
      </c>
      <c r="B418" s="179" t="s">
        <v>534</v>
      </c>
      <c r="C418" s="283">
        <v>260</v>
      </c>
    </row>
    <row r="419" customHeight="1" spans="1:3">
      <c r="A419" s="261">
        <v>21308</v>
      </c>
      <c r="B419" s="177" t="s">
        <v>535</v>
      </c>
      <c r="C419" s="282">
        <f>SUM(C420:C423)</f>
        <v>4359</v>
      </c>
    </row>
    <row r="420" customHeight="1" spans="1:3">
      <c r="A420" s="263">
        <v>2130801</v>
      </c>
      <c r="B420" s="179" t="s">
        <v>536</v>
      </c>
      <c r="C420" s="283">
        <v>435</v>
      </c>
    </row>
    <row r="421" customHeight="1" spans="1:3">
      <c r="A421" s="263">
        <v>2130803</v>
      </c>
      <c r="B421" s="286" t="s">
        <v>537</v>
      </c>
      <c r="C421" s="283">
        <v>3492</v>
      </c>
    </row>
    <row r="422" customHeight="1" spans="1:3">
      <c r="A422" s="263">
        <v>2130804</v>
      </c>
      <c r="B422" s="286" t="s">
        <v>538</v>
      </c>
      <c r="C422" s="283">
        <v>410</v>
      </c>
    </row>
    <row r="423" customHeight="1" spans="1:3">
      <c r="A423" s="263">
        <v>2130899</v>
      </c>
      <c r="B423" s="286" t="s">
        <v>539</v>
      </c>
      <c r="C423" s="283">
        <v>22</v>
      </c>
    </row>
    <row r="424" customHeight="1" spans="1:3">
      <c r="A424" s="261">
        <v>21309</v>
      </c>
      <c r="B424" s="287" t="s">
        <v>540</v>
      </c>
      <c r="C424" s="282">
        <f>SUM(C425:C426)</f>
        <v>5998</v>
      </c>
    </row>
    <row r="425" customHeight="1" spans="1:3">
      <c r="A425" s="263">
        <v>2130901</v>
      </c>
      <c r="B425" s="286" t="s">
        <v>541</v>
      </c>
      <c r="C425" s="283">
        <v>2672</v>
      </c>
    </row>
    <row r="426" customHeight="1" spans="1:3">
      <c r="A426" s="263">
        <v>2130999</v>
      </c>
      <c r="B426" s="286" t="s">
        <v>542</v>
      </c>
      <c r="C426" s="283">
        <v>3326</v>
      </c>
    </row>
    <row r="427" customHeight="1" spans="1:3">
      <c r="A427" s="261">
        <v>21399</v>
      </c>
      <c r="B427" s="177" t="s">
        <v>543</v>
      </c>
      <c r="C427" s="282">
        <f>SUM(C428)</f>
        <v>1648</v>
      </c>
    </row>
    <row r="428" customHeight="1" spans="1:3">
      <c r="A428" s="263">
        <v>2139999</v>
      </c>
      <c r="B428" s="179" t="s">
        <v>544</v>
      </c>
      <c r="C428" s="283">
        <v>1648</v>
      </c>
    </row>
    <row r="429" customFormat="1" customHeight="1" spans="1:3">
      <c r="A429" s="261">
        <v>214</v>
      </c>
      <c r="B429" s="177" t="s">
        <v>545</v>
      </c>
      <c r="C429" s="282">
        <f>C430+C439+C441+C443+C445</f>
        <v>25954</v>
      </c>
    </row>
    <row r="430" customHeight="1" spans="1:3">
      <c r="A430" s="261">
        <v>21401</v>
      </c>
      <c r="B430" s="177" t="s">
        <v>546</v>
      </c>
      <c r="C430" s="282">
        <f>SUM(C431:C438)</f>
        <v>20684</v>
      </c>
    </row>
    <row r="431" customHeight="1" spans="1:3">
      <c r="A431" s="263">
        <v>2140101</v>
      </c>
      <c r="B431" s="179" t="s">
        <v>209</v>
      </c>
      <c r="C431" s="283">
        <v>2619</v>
      </c>
    </row>
    <row r="432" customHeight="1" spans="1:3">
      <c r="A432" s="263">
        <v>2140102</v>
      </c>
      <c r="B432" s="179" t="s">
        <v>210</v>
      </c>
      <c r="C432" s="283">
        <v>724</v>
      </c>
    </row>
    <row r="433" customHeight="1" spans="1:3">
      <c r="A433" s="263">
        <v>2140104</v>
      </c>
      <c r="B433" s="179" t="s">
        <v>547</v>
      </c>
      <c r="C433" s="283">
        <v>14155</v>
      </c>
    </row>
    <row r="434" customHeight="1" spans="1:3">
      <c r="A434" s="263">
        <v>2140106</v>
      </c>
      <c r="B434" s="179" t="s">
        <v>548</v>
      </c>
      <c r="C434" s="283">
        <v>848</v>
      </c>
    </row>
    <row r="435" customHeight="1" spans="1:3">
      <c r="A435" s="263">
        <v>2140109</v>
      </c>
      <c r="B435" s="286" t="s">
        <v>549</v>
      </c>
      <c r="C435" s="283">
        <v>10</v>
      </c>
    </row>
    <row r="436" customHeight="1" spans="1:3">
      <c r="A436" s="263">
        <v>2140110</v>
      </c>
      <c r="B436" s="286" t="s">
        <v>550</v>
      </c>
      <c r="C436" s="283">
        <v>90</v>
      </c>
    </row>
    <row r="437" customHeight="1" spans="1:3">
      <c r="A437" s="263">
        <v>2140112</v>
      </c>
      <c r="B437" s="179" t="s">
        <v>551</v>
      </c>
      <c r="C437" s="283">
        <v>30</v>
      </c>
    </row>
    <row r="438" customHeight="1" spans="1:3">
      <c r="A438" s="263">
        <v>2140199</v>
      </c>
      <c r="B438" s="179" t="s">
        <v>552</v>
      </c>
      <c r="C438" s="283">
        <v>2208</v>
      </c>
    </row>
    <row r="439" customHeight="1" spans="1:3">
      <c r="A439" s="261">
        <v>21402</v>
      </c>
      <c r="B439" s="177" t="s">
        <v>553</v>
      </c>
      <c r="C439" s="282">
        <f>SUM(C440)</f>
        <v>3</v>
      </c>
    </row>
    <row r="440" customHeight="1" spans="1:3">
      <c r="A440" s="263">
        <v>2140202</v>
      </c>
      <c r="B440" s="179" t="s">
        <v>210</v>
      </c>
      <c r="C440" s="283">
        <v>3</v>
      </c>
    </row>
    <row r="441" customHeight="1" spans="1:3">
      <c r="A441" s="261">
        <v>21404</v>
      </c>
      <c r="B441" s="177" t="s">
        <v>554</v>
      </c>
      <c r="C441" s="282">
        <f>SUM(C442)</f>
        <v>80</v>
      </c>
    </row>
    <row r="442" customHeight="1" spans="1:3">
      <c r="A442" s="263">
        <v>2140499</v>
      </c>
      <c r="B442" s="179" t="s">
        <v>555</v>
      </c>
      <c r="C442" s="283">
        <v>80</v>
      </c>
    </row>
    <row r="443" customHeight="1" spans="1:3">
      <c r="A443" s="261">
        <v>21406</v>
      </c>
      <c r="B443" s="287" t="s">
        <v>556</v>
      </c>
      <c r="C443" s="288">
        <f>SUM(C444)</f>
        <v>4684</v>
      </c>
    </row>
    <row r="444" customHeight="1" spans="1:3">
      <c r="A444" s="263">
        <v>2140601</v>
      </c>
      <c r="B444" s="286" t="s">
        <v>557</v>
      </c>
      <c r="C444" s="289">
        <v>4684</v>
      </c>
    </row>
    <row r="445" customHeight="1" spans="1:3">
      <c r="A445" s="261">
        <v>21499</v>
      </c>
      <c r="B445" s="287" t="s">
        <v>558</v>
      </c>
      <c r="C445" s="288">
        <f>SUM(C446)</f>
        <v>503</v>
      </c>
    </row>
    <row r="446" customHeight="1" spans="1:3">
      <c r="A446" s="263">
        <v>2149999</v>
      </c>
      <c r="B446" s="286" t="s">
        <v>559</v>
      </c>
      <c r="C446" s="289">
        <v>503</v>
      </c>
    </row>
    <row r="447" customHeight="1" spans="1:3">
      <c r="A447" s="261">
        <v>215</v>
      </c>
      <c r="B447" s="177" t="s">
        <v>560</v>
      </c>
      <c r="C447" s="282">
        <f>C448+C452</f>
        <v>7859</v>
      </c>
    </row>
    <row r="448" customHeight="1" spans="1:3">
      <c r="A448" s="261">
        <v>21505</v>
      </c>
      <c r="B448" s="177" t="s">
        <v>561</v>
      </c>
      <c r="C448" s="282">
        <f>SUM(C449:C451)</f>
        <v>956</v>
      </c>
    </row>
    <row r="449" customHeight="1" spans="1:3">
      <c r="A449" s="263">
        <v>2150501</v>
      </c>
      <c r="B449" s="179" t="s">
        <v>209</v>
      </c>
      <c r="C449" s="283">
        <v>641</v>
      </c>
    </row>
    <row r="450" customHeight="1" spans="1:3">
      <c r="A450" s="263">
        <v>2150502</v>
      </c>
      <c r="B450" s="179" t="s">
        <v>210</v>
      </c>
      <c r="C450" s="283">
        <v>277</v>
      </c>
    </row>
    <row r="451" customHeight="1" spans="1:3">
      <c r="A451" s="263">
        <v>2150599</v>
      </c>
      <c r="B451" s="179" t="s">
        <v>562</v>
      </c>
      <c r="C451" s="283">
        <v>38</v>
      </c>
    </row>
    <row r="452" customHeight="1" spans="1:3">
      <c r="A452" s="261">
        <v>21508</v>
      </c>
      <c r="B452" s="177" t="s">
        <v>563</v>
      </c>
      <c r="C452" s="282">
        <f>SUM(C453)</f>
        <v>6903</v>
      </c>
    </row>
    <row r="453" customHeight="1" spans="1:3">
      <c r="A453" s="263">
        <v>2150899</v>
      </c>
      <c r="B453" s="179" t="s">
        <v>564</v>
      </c>
      <c r="C453" s="283">
        <v>6903</v>
      </c>
    </row>
    <row r="454" customHeight="1" spans="1:3">
      <c r="A454" s="261">
        <v>216</v>
      </c>
      <c r="B454" s="177" t="s">
        <v>565</v>
      </c>
      <c r="C454" s="282">
        <f>SUM(C455+C459+C461)</f>
        <v>1834</v>
      </c>
    </row>
    <row r="455" customHeight="1" spans="1:3">
      <c r="A455" s="261">
        <v>21602</v>
      </c>
      <c r="B455" s="177" t="s">
        <v>566</v>
      </c>
      <c r="C455" s="282">
        <f>SUM(C456:C458)</f>
        <v>1451</v>
      </c>
    </row>
    <row r="456" customHeight="1" spans="1:3">
      <c r="A456" s="263">
        <v>2160201</v>
      </c>
      <c r="B456" s="179" t="s">
        <v>209</v>
      </c>
      <c r="C456" s="283">
        <v>439</v>
      </c>
    </row>
    <row r="457" customHeight="1" spans="1:3">
      <c r="A457" s="263">
        <v>2160202</v>
      </c>
      <c r="B457" s="179" t="s">
        <v>210</v>
      </c>
      <c r="C457" s="283">
        <v>83</v>
      </c>
    </row>
    <row r="458" customHeight="1" spans="1:3">
      <c r="A458" s="263">
        <v>2160250</v>
      </c>
      <c r="B458" s="179" t="s">
        <v>216</v>
      </c>
      <c r="C458" s="283">
        <v>929</v>
      </c>
    </row>
    <row r="459" customHeight="1" spans="1:3">
      <c r="A459" s="261">
        <v>21606</v>
      </c>
      <c r="B459" s="177" t="s">
        <v>567</v>
      </c>
      <c r="C459" s="282">
        <f>SUM(C460)</f>
        <v>58</v>
      </c>
    </row>
    <row r="460" customHeight="1" spans="1:3">
      <c r="A460" s="263">
        <v>2160699</v>
      </c>
      <c r="B460" s="179" t="s">
        <v>568</v>
      </c>
      <c r="C460" s="283">
        <v>58</v>
      </c>
    </row>
    <row r="461" customHeight="1" spans="1:3">
      <c r="A461" s="261">
        <v>21699</v>
      </c>
      <c r="B461" s="177" t="s">
        <v>569</v>
      </c>
      <c r="C461" s="282">
        <f>SUM(C462)</f>
        <v>325</v>
      </c>
    </row>
    <row r="462" customHeight="1" spans="1:3">
      <c r="A462" s="263">
        <v>2169999</v>
      </c>
      <c r="B462" s="179" t="s">
        <v>570</v>
      </c>
      <c r="C462" s="283">
        <v>325</v>
      </c>
    </row>
    <row r="463" customHeight="1" spans="1:3">
      <c r="A463" s="261">
        <v>217</v>
      </c>
      <c r="B463" s="177" t="s">
        <v>571</v>
      </c>
      <c r="C463" s="282">
        <f>C464+C467</f>
        <v>196</v>
      </c>
    </row>
    <row r="464" customHeight="1" spans="1:3">
      <c r="A464" s="261">
        <v>21703</v>
      </c>
      <c r="B464" s="177" t="s">
        <v>572</v>
      </c>
      <c r="C464" s="282">
        <f>SUM(C465:C466)</f>
        <v>122</v>
      </c>
    </row>
    <row r="465" customHeight="1" spans="1:3">
      <c r="A465" s="263">
        <v>2170302</v>
      </c>
      <c r="B465" s="179" t="s">
        <v>573</v>
      </c>
      <c r="C465" s="283">
        <v>36</v>
      </c>
    </row>
    <row r="466" customHeight="1" spans="1:3">
      <c r="A466" s="263">
        <v>2170399</v>
      </c>
      <c r="B466" s="179" t="s">
        <v>574</v>
      </c>
      <c r="C466" s="283">
        <v>86</v>
      </c>
    </row>
    <row r="467" customHeight="1" spans="1:3">
      <c r="A467" s="261">
        <v>21799</v>
      </c>
      <c r="B467" s="177" t="s">
        <v>575</v>
      </c>
      <c r="C467" s="282">
        <f>SUM(C468:C469)</f>
        <v>74</v>
      </c>
    </row>
    <row r="468" customHeight="1" spans="1:3">
      <c r="A468" s="263">
        <v>2179902</v>
      </c>
      <c r="B468" s="179" t="s">
        <v>576</v>
      </c>
      <c r="C468" s="283">
        <v>50</v>
      </c>
    </row>
    <row r="469" customHeight="1" spans="1:3">
      <c r="A469" s="263">
        <v>2179999</v>
      </c>
      <c r="B469" s="286" t="s">
        <v>577</v>
      </c>
      <c r="C469" s="283">
        <v>24</v>
      </c>
    </row>
    <row r="470" customHeight="1" spans="1:3">
      <c r="A470" s="261">
        <v>220</v>
      </c>
      <c r="B470" s="177" t="s">
        <v>578</v>
      </c>
      <c r="C470" s="282">
        <f>C471+C476</f>
        <v>3515</v>
      </c>
    </row>
    <row r="471" customHeight="1" spans="1:3">
      <c r="A471" s="261">
        <v>22001</v>
      </c>
      <c r="B471" s="177" t="s">
        <v>579</v>
      </c>
      <c r="C471" s="282">
        <f>SUM(C472:C475)</f>
        <v>3385</v>
      </c>
    </row>
    <row r="472" customHeight="1" spans="1:3">
      <c r="A472" s="263">
        <v>2200101</v>
      </c>
      <c r="B472" s="179" t="s">
        <v>209</v>
      </c>
      <c r="C472" s="283">
        <v>1741</v>
      </c>
    </row>
    <row r="473" customHeight="1" spans="1:3">
      <c r="A473" s="263">
        <v>2200102</v>
      </c>
      <c r="B473" s="179" t="s">
        <v>210</v>
      </c>
      <c r="C473" s="283">
        <v>602</v>
      </c>
    </row>
    <row r="474" customHeight="1" spans="1:3">
      <c r="A474" s="263">
        <v>2200104</v>
      </c>
      <c r="B474" s="286" t="s">
        <v>580</v>
      </c>
      <c r="C474" s="283">
        <v>128</v>
      </c>
    </row>
    <row r="475" customHeight="1" spans="1:3">
      <c r="A475" s="263">
        <v>2200199</v>
      </c>
      <c r="B475" s="286" t="s">
        <v>581</v>
      </c>
      <c r="C475" s="283">
        <v>914</v>
      </c>
    </row>
    <row r="476" customHeight="1" spans="1:3">
      <c r="A476" s="261">
        <v>22005</v>
      </c>
      <c r="B476" s="177" t="s">
        <v>582</v>
      </c>
      <c r="C476" s="282">
        <f>SUM(C477:C479)</f>
        <v>130</v>
      </c>
    </row>
    <row r="477" customHeight="1" spans="1:3">
      <c r="A477" s="263">
        <v>2200501</v>
      </c>
      <c r="B477" s="179" t="s">
        <v>209</v>
      </c>
      <c r="C477" s="283">
        <v>45</v>
      </c>
    </row>
    <row r="478" customHeight="1" spans="1:3">
      <c r="A478" s="263">
        <v>2200502</v>
      </c>
      <c r="B478" s="179" t="s">
        <v>210</v>
      </c>
      <c r="C478" s="283">
        <v>10</v>
      </c>
    </row>
    <row r="479" customHeight="1" spans="1:3">
      <c r="A479" s="263">
        <v>2200599</v>
      </c>
      <c r="B479" s="179" t="s">
        <v>583</v>
      </c>
      <c r="C479" s="283">
        <v>75</v>
      </c>
    </row>
    <row r="480" customHeight="1" spans="1:3">
      <c r="A480" s="261">
        <v>221</v>
      </c>
      <c r="B480" s="177" t="s">
        <v>584</v>
      </c>
      <c r="C480" s="282">
        <f>C481+C487</f>
        <v>14564</v>
      </c>
    </row>
    <row r="481" customHeight="1" spans="1:3">
      <c r="A481" s="261">
        <v>22101</v>
      </c>
      <c r="B481" s="177" t="s">
        <v>585</v>
      </c>
      <c r="C481" s="282">
        <f>SUM(C482:C486)</f>
        <v>7263</v>
      </c>
    </row>
    <row r="482" customHeight="1" spans="1:3">
      <c r="A482" s="263">
        <v>2210101</v>
      </c>
      <c r="B482" s="179" t="s">
        <v>586</v>
      </c>
      <c r="C482" s="283">
        <v>10</v>
      </c>
    </row>
    <row r="483" customHeight="1" spans="1:3">
      <c r="A483" s="263">
        <v>2210103</v>
      </c>
      <c r="B483" s="179" t="s">
        <v>587</v>
      </c>
      <c r="C483" s="283">
        <v>3175</v>
      </c>
    </row>
    <row r="484" customHeight="1" spans="1:3">
      <c r="A484" s="263">
        <v>2210105</v>
      </c>
      <c r="B484" s="286" t="s">
        <v>588</v>
      </c>
      <c r="C484" s="283">
        <v>997</v>
      </c>
    </row>
    <row r="485" customHeight="1" spans="1:3">
      <c r="A485" s="263">
        <v>2210108</v>
      </c>
      <c r="B485" s="179" t="s">
        <v>589</v>
      </c>
      <c r="C485" s="283">
        <v>1945</v>
      </c>
    </row>
    <row r="486" customHeight="1" spans="1:3">
      <c r="A486" s="263">
        <v>2210199</v>
      </c>
      <c r="B486" s="179" t="s">
        <v>590</v>
      </c>
      <c r="C486" s="283">
        <v>1136</v>
      </c>
    </row>
    <row r="487" customHeight="1" spans="1:3">
      <c r="A487" s="261">
        <v>22102</v>
      </c>
      <c r="B487" s="177" t="s">
        <v>591</v>
      </c>
      <c r="C487" s="282">
        <f>SUM(C488)</f>
        <v>7301</v>
      </c>
    </row>
    <row r="488" customHeight="1" spans="1:3">
      <c r="A488" s="263">
        <v>2210201</v>
      </c>
      <c r="B488" s="179" t="s">
        <v>592</v>
      </c>
      <c r="C488" s="283">
        <v>7301</v>
      </c>
    </row>
    <row r="489" customHeight="1" spans="1:3">
      <c r="A489" s="261">
        <v>222</v>
      </c>
      <c r="B489" s="177" t="s">
        <v>593</v>
      </c>
      <c r="C489" s="282">
        <f>C490+C495</f>
        <v>4284</v>
      </c>
    </row>
    <row r="490" customHeight="1" spans="1:3">
      <c r="A490" s="261">
        <v>22201</v>
      </c>
      <c r="B490" s="177" t="s">
        <v>594</v>
      </c>
      <c r="C490" s="282">
        <f>SUM(C491:C494)</f>
        <v>4200</v>
      </c>
    </row>
    <row r="491" customHeight="1" spans="1:3">
      <c r="A491" s="263">
        <v>2220101</v>
      </c>
      <c r="B491" s="286" t="s">
        <v>209</v>
      </c>
      <c r="C491" s="283">
        <v>137</v>
      </c>
    </row>
    <row r="492" customHeight="1" spans="1:3">
      <c r="A492" s="263">
        <v>2220106</v>
      </c>
      <c r="B492" s="179" t="s">
        <v>595</v>
      </c>
      <c r="C492" s="283">
        <v>30</v>
      </c>
    </row>
    <row r="493" customHeight="1" spans="1:3">
      <c r="A493" s="263">
        <v>2220115</v>
      </c>
      <c r="B493" s="179" t="s">
        <v>596</v>
      </c>
      <c r="C493" s="283">
        <v>251</v>
      </c>
    </row>
    <row r="494" customHeight="1" spans="1:3">
      <c r="A494" s="263">
        <v>2220199</v>
      </c>
      <c r="B494" s="179" t="s">
        <v>597</v>
      </c>
      <c r="C494" s="283">
        <v>3782</v>
      </c>
    </row>
    <row r="495" customHeight="1" spans="1:3">
      <c r="A495" s="261">
        <v>22205</v>
      </c>
      <c r="B495" s="177" t="s">
        <v>598</v>
      </c>
      <c r="C495" s="282">
        <v>84</v>
      </c>
    </row>
    <row r="496" customHeight="1" spans="1:3">
      <c r="A496" s="263">
        <v>2220503</v>
      </c>
      <c r="B496" s="179" t="s">
        <v>599</v>
      </c>
      <c r="C496" s="283">
        <v>84</v>
      </c>
    </row>
    <row r="497" customHeight="1" spans="1:3">
      <c r="A497" s="261">
        <v>224</v>
      </c>
      <c r="B497" s="177" t="s">
        <v>600</v>
      </c>
      <c r="C497" s="282">
        <f>C498+C504+C507+C509</f>
        <v>2600</v>
      </c>
    </row>
    <row r="498" customHeight="1" spans="1:3">
      <c r="A498" s="261">
        <v>22401</v>
      </c>
      <c r="B498" s="177" t="s">
        <v>601</v>
      </c>
      <c r="C498" s="282">
        <f>SUM(C499:C503)</f>
        <v>694</v>
      </c>
    </row>
    <row r="499" customHeight="1" spans="1:3">
      <c r="A499" s="263">
        <v>2240101</v>
      </c>
      <c r="B499" s="179" t="s">
        <v>209</v>
      </c>
      <c r="C499" s="283">
        <v>221</v>
      </c>
    </row>
    <row r="500" customHeight="1" spans="1:3">
      <c r="A500" s="263">
        <v>2240102</v>
      </c>
      <c r="B500" s="179" t="s">
        <v>210</v>
      </c>
      <c r="C500" s="283">
        <v>143</v>
      </c>
    </row>
    <row r="501" customHeight="1" spans="1:3">
      <c r="A501" s="263">
        <v>2240104</v>
      </c>
      <c r="B501" s="286" t="s">
        <v>602</v>
      </c>
      <c r="C501" s="283">
        <v>225</v>
      </c>
    </row>
    <row r="502" customHeight="1" spans="1:3">
      <c r="A502" s="263">
        <v>2240109</v>
      </c>
      <c r="B502" s="179" t="s">
        <v>603</v>
      </c>
      <c r="C502" s="283">
        <v>15</v>
      </c>
    </row>
    <row r="503" customHeight="1" spans="1:3">
      <c r="A503" s="263">
        <v>2240199</v>
      </c>
      <c r="B503" s="179" t="s">
        <v>604</v>
      </c>
      <c r="C503" s="283">
        <v>90</v>
      </c>
    </row>
    <row r="504" customHeight="1" spans="1:3">
      <c r="A504" s="261">
        <v>22402</v>
      </c>
      <c r="B504" s="177" t="s">
        <v>605</v>
      </c>
      <c r="C504" s="282">
        <f>SUM(C505:C506)</f>
        <v>983</v>
      </c>
    </row>
    <row r="505" customHeight="1" spans="1:3">
      <c r="A505" s="263">
        <v>2240202</v>
      </c>
      <c r="B505" s="179" t="s">
        <v>210</v>
      </c>
      <c r="C505" s="283">
        <v>299</v>
      </c>
    </row>
    <row r="506" customHeight="1" spans="1:3">
      <c r="A506" s="263">
        <v>2240299</v>
      </c>
      <c r="B506" s="179" t="s">
        <v>606</v>
      </c>
      <c r="C506" s="283">
        <v>684</v>
      </c>
    </row>
    <row r="507" customHeight="1" spans="1:3">
      <c r="A507" s="261">
        <v>22407</v>
      </c>
      <c r="B507" s="177" t="s">
        <v>607</v>
      </c>
      <c r="C507" s="282">
        <f>SUM(C508)</f>
        <v>612</v>
      </c>
    </row>
    <row r="508" customHeight="1" spans="1:3">
      <c r="A508" s="263">
        <v>2240703</v>
      </c>
      <c r="B508" s="286" t="s">
        <v>608</v>
      </c>
      <c r="C508" s="283">
        <v>612</v>
      </c>
    </row>
    <row r="509" customHeight="1" spans="1:3">
      <c r="A509" s="261">
        <v>22499</v>
      </c>
      <c r="B509" s="287" t="s">
        <v>609</v>
      </c>
      <c r="C509" s="282">
        <f>SUM(C510)</f>
        <v>311</v>
      </c>
    </row>
    <row r="510" customHeight="1" spans="1:3">
      <c r="A510" s="263">
        <v>2249999</v>
      </c>
      <c r="B510" s="286" t="s">
        <v>610</v>
      </c>
      <c r="C510" s="283">
        <v>311</v>
      </c>
    </row>
    <row r="511" customHeight="1" spans="1:3">
      <c r="A511" s="261">
        <v>229</v>
      </c>
      <c r="B511" s="287" t="s">
        <v>611</v>
      </c>
      <c r="C511" s="282">
        <f>SUM(C512)</f>
        <v>87</v>
      </c>
    </row>
    <row r="512" customHeight="1" spans="1:3">
      <c r="A512" s="261">
        <v>22999</v>
      </c>
      <c r="B512" s="287" t="s">
        <v>612</v>
      </c>
      <c r="C512" s="282">
        <f>SUM(C513)</f>
        <v>87</v>
      </c>
    </row>
    <row r="513" customHeight="1" spans="1:3">
      <c r="A513" s="263">
        <v>2299999</v>
      </c>
      <c r="B513" s="286" t="s">
        <v>613</v>
      </c>
      <c r="C513" s="283">
        <v>87</v>
      </c>
    </row>
    <row r="514" customHeight="1" spans="1:3">
      <c r="A514" s="261">
        <v>232</v>
      </c>
      <c r="B514" s="177" t="s">
        <v>614</v>
      </c>
      <c r="C514" s="282">
        <f>SUM(C515)</f>
        <v>7938</v>
      </c>
    </row>
    <row r="515" customHeight="1" spans="1:3">
      <c r="A515" s="261">
        <v>23203</v>
      </c>
      <c r="B515" s="177" t="s">
        <v>615</v>
      </c>
      <c r="C515" s="282">
        <f>SUM(C516)</f>
        <v>7938</v>
      </c>
    </row>
    <row r="516" customHeight="1" spans="1:3">
      <c r="A516" s="263">
        <v>2320301</v>
      </c>
      <c r="B516" s="179" t="s">
        <v>616</v>
      </c>
      <c r="C516" s="283">
        <v>7938</v>
      </c>
    </row>
    <row r="517" hidden="1" customHeight="1"/>
    <row r="518" hidden="1" customHeight="1"/>
    <row r="519" hidden="1" customHeight="1"/>
    <row r="520" hidden="1" customHeight="1"/>
  </sheetData>
  <autoFilter ref="B4:C516">
    <extLst/>
  </autoFilter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46</vt:i4>
      </vt:variant>
    </vt:vector>
  </HeadingPairs>
  <TitlesOfParts>
    <vt:vector size="46" baseType="lpstr">
      <vt:lpstr>目录</vt:lpstr>
      <vt:lpstr>（表1）一般公共预算收入决算总表（全辖）</vt:lpstr>
      <vt:lpstr>(表2)一般公共预算收入明细表（全辖）</vt:lpstr>
      <vt:lpstr>（表3）一般公共预算收入决算总表(本级）</vt:lpstr>
      <vt:lpstr>(表4)一般公共预算收入明细表(本级）</vt:lpstr>
      <vt:lpstr>（表5）一般公共预算支出决算总表（全辖）</vt:lpstr>
      <vt:lpstr>（表6）一般公共预算支出决算表（全辖）</vt:lpstr>
      <vt:lpstr>（表7）一般公共预算支出决算功能分类决算表（全辖）</vt:lpstr>
      <vt:lpstr>（表8）一般公共预算支出决算功能分类明细表（全辖）</vt:lpstr>
      <vt:lpstr>（表9）一般公共预算支出决算经济分类明细表（全辖）</vt:lpstr>
      <vt:lpstr>（表10）一般公共预算（基本）支出决算经济分类明细表（全辖）</vt:lpstr>
      <vt:lpstr>（表11）一般公共预算支出决算总表（本级）</vt:lpstr>
      <vt:lpstr>（表12）一般公共预算支出决算表（本级）</vt:lpstr>
      <vt:lpstr>（表13）一般公共预算支出决算功能分类决算表（本级）</vt:lpstr>
      <vt:lpstr>（表14）一般公共预算支出决算功能分类明细表（本级）</vt:lpstr>
      <vt:lpstr>（表15）一般公共预算支出决算经济分类明细表（本级）</vt:lpstr>
      <vt:lpstr>（表16）一般公共预算（基本）支出决算经济分类明细表（本级）</vt:lpstr>
      <vt:lpstr>（表17）一般公共预算税收返还和转移支付决算表</vt:lpstr>
      <vt:lpstr>（表18）南县一般公共预算专项转移支付决算表（分项目）</vt:lpstr>
      <vt:lpstr>（表19）一般公共预算税收返还和转移支付决算表（分地区）</vt:lpstr>
      <vt:lpstr>（表20）政府性基金预算收入决算总表（全辖）</vt:lpstr>
      <vt:lpstr>(表21)政府性基金预算收入决算明细表（全辖）</vt:lpstr>
      <vt:lpstr>（表22）政府性基金预算收入决算总表（本级）</vt:lpstr>
      <vt:lpstr>(表23)政府性基金预算收入决算明细表（本级）</vt:lpstr>
      <vt:lpstr>（表24）政府性基金预算支出决算总表（全辖）</vt:lpstr>
      <vt:lpstr>（表25）政府性基金预算（功能分类）支出决算总表（全辖）</vt:lpstr>
      <vt:lpstr>(表26)政府性基金预算（功能分类）支出决算明细表（全辖）</vt:lpstr>
      <vt:lpstr>（表27）政府性基金预算支出决算总表（本级）</vt:lpstr>
      <vt:lpstr>（表28）南县政府性基金预算（功能分类）支出决算总表（本级）</vt:lpstr>
      <vt:lpstr>(表29)政府性基金预算（功能分类）支出决算明细表（本级）</vt:lpstr>
      <vt:lpstr>(表30)政府性基金预算转移支付收入决算表</vt:lpstr>
      <vt:lpstr>(表31）政府性基金预算转移支付决算表（分地区）</vt:lpstr>
      <vt:lpstr>（表32）政府性基金预算转移支付决算表（分项目）</vt:lpstr>
      <vt:lpstr>(表33)国有资本经营预算收入决算总表（全辖）</vt:lpstr>
      <vt:lpstr>（表34)国有资本经营预算收入决算总表（本级）</vt:lpstr>
      <vt:lpstr>(表35)国有资本经营预算支出决算总表（全辖）</vt:lpstr>
      <vt:lpstr>（表36）国有资本经营预算支出决算总表（本级）</vt:lpstr>
      <vt:lpstr>（表37）国有资本经营预算转移支付决算表（分地区）</vt:lpstr>
      <vt:lpstr>（表38）国有资本经营预算转移支付决算表（分项目）</vt:lpstr>
      <vt:lpstr>（表39）社会保险基金收入情况表</vt:lpstr>
      <vt:lpstr>（表40）社会保险基金支出情况表</vt:lpstr>
      <vt:lpstr>(表41）地方政府一般债务限额及余额情况表</vt:lpstr>
      <vt:lpstr>(表42）地方政府专项债务限额及余额情况表</vt:lpstr>
      <vt:lpstr>（表43）地方政府债务付息情况表</vt:lpstr>
      <vt:lpstr>（表44）政府新增一般债务安排情况表</vt:lpstr>
      <vt:lpstr>(表45)政府新增专项债务安排情况表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程欣</dc:creator>
  <cp:lastModifiedBy>huawei</cp:lastModifiedBy>
  <dcterms:created xsi:type="dcterms:W3CDTF">2020-02-12T16:16:00Z</dcterms:created>
  <dcterms:modified xsi:type="dcterms:W3CDTF">2024-10-16T18:42:09Z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73A9CD47BEA14B64AA1C75DE28B42C7B_13</vt:lpwstr>
  </property>
  <property fmtid="{D5CDD505-2E9C-101B-9397-08002B2CF9AE}" pid="4" name="KSOReadingLayout">
    <vt:bool>true</vt:bool>
  </property>
</Properties>
</file>