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汇总表" sheetId="2" r:id="rId1"/>
    <sheet name="申报表" sheetId="1" state="hidden" r:id="rId2"/>
  </sheets>
  <definedNames>
    <definedName name="_xlnm._FilterDatabase" localSheetId="1" hidden="1">申报表!$A$5:$Y$363</definedName>
    <definedName name="_xlnm.Print_Titles" localSheetId="1">申报表!$3:$5</definedName>
    <definedName name="_xlnm.Print_Titles" localSheetId="0">汇总表!$4:$6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<sst xmlns="http://schemas.openxmlformats.org/spreadsheetml/2006/main" count="4413" uniqueCount="1537">
  <si>
    <t>附件1</t>
  </si>
  <si>
    <t>南县2025年度巩固拓展脱贫攻坚成果和乡村振兴项目库动态调整新增入库项目申报分类汇总表</t>
  </si>
  <si>
    <r>
      <rPr>
        <sz val="11.5"/>
        <color rgb="FF000000"/>
        <rFont val="宋体"/>
        <charset val="134"/>
      </rPr>
      <t>单位(盖章)：</t>
    </r>
    <r>
      <rPr>
        <sz val="11.5"/>
        <color rgb="FF000000"/>
        <rFont val="Arial"/>
        <charset val="134"/>
      </rPr>
      <t xml:space="preserve">                                                                           </t>
    </r>
  </si>
  <si>
    <t>单位：万元、个、人</t>
  </si>
  <si>
    <t>序号</t>
  </si>
  <si>
    <t>项目类型</t>
  </si>
  <si>
    <t>项目
个数</t>
  </si>
  <si>
    <t>资金规模和筹资方式</t>
  </si>
  <si>
    <t>受益对象</t>
  </si>
  <si>
    <t>项目预算总投资</t>
  </si>
  <si>
    <t>其中</t>
  </si>
  <si>
    <r>
      <rPr>
        <sz val="11"/>
        <color rgb="FF000000"/>
        <rFont val="黑体"/>
        <charset val="134"/>
      </rPr>
      <t>受益村</t>
    </r>
    <r>
      <rPr>
        <sz val="11"/>
        <color rgb="FF000000"/>
        <rFont val="宋体"/>
        <charset val="134"/>
      </rPr>
      <t> </t>
    </r>
    <r>
      <rPr>
        <sz val="11"/>
        <color rgb="FF000000"/>
        <rFont val="黑体"/>
        <charset val="134"/>
      </rPr>
      <t>次</t>
    </r>
  </si>
  <si>
    <r>
      <rPr>
        <sz val="11"/>
        <color rgb="FF000000"/>
        <rFont val="黑体"/>
        <charset val="134"/>
      </rPr>
      <t>受益户</t>
    </r>
    <r>
      <rPr>
        <sz val="11"/>
        <color rgb="FF000000"/>
        <rFont val="宋体"/>
        <charset val="134"/>
      </rPr>
      <t> </t>
    </r>
    <r>
      <rPr>
        <sz val="11"/>
        <color rgb="FF000000"/>
        <rFont val="黑体"/>
        <charset val="134"/>
      </rPr>
      <t>次</t>
    </r>
  </si>
  <si>
    <t>受益人次</t>
  </si>
  <si>
    <t>备注</t>
  </si>
  <si>
    <t>财政资金</t>
  </si>
  <si>
    <t>其他资金</t>
  </si>
  <si>
    <t>受益脱贫村次</t>
  </si>
  <si>
    <t>受益脱贫户数及防止返贫监测对象户次</t>
  </si>
  <si>
    <t>受益脱贫人口数及防止返贫监测对象人次</t>
  </si>
  <si>
    <r>
      <rPr>
        <sz val="10"/>
        <color rgb="FF000000"/>
        <rFont val="仿宋"/>
        <charset val="134"/>
      </rPr>
      <t xml:space="preserve">总 </t>
    </r>
    <r>
      <rPr>
        <sz val="10"/>
        <color rgb="FF000000"/>
        <rFont val="仿宋"/>
        <charset val="134"/>
      </rPr>
      <t xml:space="preserve"> </t>
    </r>
    <r>
      <rPr>
        <sz val="10"/>
        <color rgb="FF000000"/>
        <rFont val="仿宋"/>
        <charset val="134"/>
      </rPr>
      <t>计</t>
    </r>
  </si>
  <si>
    <r>
      <rPr>
        <b/>
        <sz val="10"/>
        <color rgb="FF000000"/>
        <rFont val="仿宋"/>
        <charset val="134"/>
      </rPr>
      <t>一、产业发</t>
    </r>
    <r>
      <rPr>
        <b/>
        <sz val="10"/>
        <color rgb="FF000000"/>
        <rFont val="仿宋"/>
        <charset val="134"/>
      </rPr>
      <t>展</t>
    </r>
  </si>
  <si>
    <r>
      <rPr>
        <sz val="10"/>
        <color rgb="FF000000"/>
        <rFont val="Times New Roman"/>
        <charset val="134"/>
      </rPr>
      <t>1</t>
    </r>
    <r>
      <rPr>
        <sz val="10"/>
        <color rgb="FF000000"/>
        <rFont val="Times New Roman"/>
        <charset val="134"/>
      </rPr>
      <t>.</t>
    </r>
    <r>
      <rPr>
        <sz val="10"/>
        <color rgb="FF000000"/>
        <rFont val="仿宋"/>
        <charset val="134"/>
      </rPr>
      <t>生产项目</t>
    </r>
  </si>
  <si>
    <r>
      <rPr>
        <sz val="10"/>
        <color rgb="FF000000"/>
        <rFont val="Times New Roman"/>
        <charset val="134"/>
      </rPr>
      <t>2</t>
    </r>
    <r>
      <rPr>
        <sz val="10"/>
        <color rgb="FF000000"/>
        <rFont val="Times New Roman"/>
        <charset val="134"/>
      </rPr>
      <t>.</t>
    </r>
    <r>
      <rPr>
        <sz val="10"/>
        <color rgb="FF000000"/>
        <rFont val="仿宋"/>
        <charset val="134"/>
      </rPr>
      <t>加工流通项目</t>
    </r>
  </si>
  <si>
    <r>
      <rPr>
        <sz val="10"/>
        <color rgb="FF000000"/>
        <rFont val="Times New Roman"/>
        <charset val="134"/>
      </rPr>
      <t>3.</t>
    </r>
    <r>
      <rPr>
        <sz val="10"/>
        <color rgb="FF000000"/>
        <rFont val="仿宋"/>
        <charset val="134"/>
      </rPr>
      <t>配套基础设施项目</t>
    </r>
  </si>
  <si>
    <r>
      <rPr>
        <sz val="10"/>
        <color rgb="FF000000"/>
        <rFont val="Times New Roman"/>
        <charset val="134"/>
      </rPr>
      <t>4.</t>
    </r>
    <r>
      <rPr>
        <sz val="10"/>
        <color rgb="FF000000"/>
        <rFont val="仿宋"/>
        <charset val="134"/>
      </rPr>
      <t>产业服务支撑项目</t>
    </r>
  </si>
  <si>
    <r>
      <rPr>
        <sz val="10"/>
        <color rgb="FF000000"/>
        <rFont val="Times New Roman"/>
        <charset val="134"/>
      </rPr>
      <t>5</t>
    </r>
    <r>
      <rPr>
        <sz val="10"/>
        <color rgb="FF000000"/>
        <rFont val="Times New Roman"/>
        <charset val="134"/>
      </rPr>
      <t>.</t>
    </r>
    <r>
      <rPr>
        <sz val="10"/>
        <color rgb="FF000000"/>
        <rFont val="仿宋"/>
        <charset val="134"/>
      </rPr>
      <t>金融保险配套项目</t>
    </r>
  </si>
  <si>
    <r>
      <rPr>
        <sz val="10"/>
        <color rgb="FF000000"/>
        <rFont val="Times New Roman"/>
        <charset val="134"/>
      </rPr>
      <t>6.</t>
    </r>
    <r>
      <rPr>
        <sz val="10"/>
        <color rgb="FF000000"/>
        <rFont val="仿宋"/>
        <charset val="134"/>
      </rPr>
      <t>高质量庭院经济</t>
    </r>
  </si>
  <si>
    <r>
      <rPr>
        <b/>
        <sz val="10"/>
        <color rgb="FF000000"/>
        <rFont val="仿宋"/>
        <charset val="134"/>
      </rPr>
      <t>二、就业项目</t>
    </r>
  </si>
  <si>
    <r>
      <rPr>
        <sz val="10"/>
        <color rgb="FF000000"/>
        <rFont val="Times New Roman"/>
        <charset val="134"/>
      </rPr>
      <t>1</t>
    </r>
    <r>
      <rPr>
        <sz val="10"/>
        <color rgb="FF000000"/>
        <rFont val="Times New Roman"/>
        <charset val="134"/>
      </rPr>
      <t>.</t>
    </r>
    <r>
      <rPr>
        <sz val="10"/>
        <color rgb="FF000000"/>
        <rFont val="仿宋"/>
        <charset val="134"/>
      </rPr>
      <t>务工补助</t>
    </r>
  </si>
  <si>
    <r>
      <rPr>
        <sz val="10"/>
        <color rgb="FF000000"/>
        <rFont val="Times New Roman"/>
        <charset val="134"/>
      </rPr>
      <t>2</t>
    </r>
    <r>
      <rPr>
        <sz val="10"/>
        <color rgb="FF000000"/>
        <rFont val="Times New Roman"/>
        <charset val="134"/>
      </rPr>
      <t>.</t>
    </r>
    <r>
      <rPr>
        <sz val="10"/>
        <color rgb="FF000000"/>
        <rFont val="仿宋"/>
        <charset val="134"/>
      </rPr>
      <t>就业培训</t>
    </r>
  </si>
  <si>
    <r>
      <rPr>
        <sz val="10"/>
        <color rgb="FF000000"/>
        <rFont val="Times New Roman"/>
        <charset val="134"/>
      </rPr>
      <t>3.</t>
    </r>
    <r>
      <rPr>
        <sz val="10"/>
        <color rgb="FF000000"/>
        <rFont val="仿宋"/>
        <charset val="134"/>
      </rPr>
      <t>创</t>
    </r>
    <r>
      <rPr>
        <sz val="10"/>
        <color rgb="FF000000"/>
        <rFont val="仿宋"/>
        <charset val="134"/>
      </rPr>
      <t>业</t>
    </r>
  </si>
  <si>
    <r>
      <rPr>
        <sz val="10"/>
        <color rgb="FF000000"/>
        <rFont val="Times New Roman"/>
        <charset val="134"/>
      </rPr>
      <t>4</t>
    </r>
    <r>
      <rPr>
        <sz val="10"/>
        <color rgb="FF000000"/>
        <rFont val="Times New Roman"/>
        <charset val="134"/>
      </rPr>
      <t>.</t>
    </r>
    <r>
      <rPr>
        <sz val="10"/>
        <color rgb="FF000000"/>
        <rFont val="仿宋"/>
        <charset val="134"/>
      </rPr>
      <t>乡村工匠</t>
    </r>
  </si>
  <si>
    <r>
      <rPr>
        <sz val="10"/>
        <color rgb="FF000000"/>
        <rFont val="Times New Roman"/>
        <charset val="134"/>
      </rPr>
      <t>5</t>
    </r>
    <r>
      <rPr>
        <sz val="10"/>
        <color rgb="FF000000"/>
        <rFont val="Times New Roman"/>
        <charset val="134"/>
      </rPr>
      <t>.</t>
    </r>
    <r>
      <rPr>
        <sz val="10"/>
        <color rgb="FF000000"/>
        <rFont val="仿宋"/>
        <charset val="134"/>
      </rPr>
      <t>公益性岗位</t>
    </r>
  </si>
  <si>
    <r>
      <rPr>
        <b/>
        <sz val="10"/>
        <color rgb="FF000000"/>
        <rFont val="仿宋"/>
        <charset val="134"/>
      </rPr>
      <t>三</t>
    </r>
    <r>
      <rPr>
        <b/>
        <sz val="10"/>
        <color rgb="FF000000"/>
        <rFont val="仿宋"/>
        <charset val="134"/>
      </rPr>
      <t>、乡村建设行动</t>
    </r>
  </si>
  <si>
    <r>
      <rPr>
        <sz val="10"/>
        <color rgb="FF000000"/>
        <rFont val="Times New Roman"/>
        <charset val="134"/>
      </rPr>
      <t>1.</t>
    </r>
    <r>
      <rPr>
        <sz val="10"/>
        <color rgb="FF000000"/>
        <rFont val="仿宋"/>
        <charset val="134"/>
      </rPr>
      <t>农村基础设</t>
    </r>
    <r>
      <rPr>
        <sz val="10"/>
        <color rgb="FF000000"/>
        <rFont val="仿宋"/>
        <charset val="134"/>
      </rPr>
      <t>施</t>
    </r>
  </si>
  <si>
    <r>
      <rPr>
        <sz val="10"/>
        <color rgb="FF000000"/>
        <rFont val="Times New Roman"/>
        <charset val="134"/>
      </rPr>
      <t>2</t>
    </r>
    <r>
      <rPr>
        <sz val="10"/>
        <color rgb="FF000000"/>
        <rFont val="Times New Roman"/>
        <charset val="134"/>
      </rPr>
      <t>.</t>
    </r>
    <r>
      <rPr>
        <sz val="10"/>
        <color rgb="FF000000"/>
        <rFont val="仿宋"/>
        <charset val="134"/>
      </rPr>
      <t>人居环境整治</t>
    </r>
  </si>
  <si>
    <r>
      <rPr>
        <sz val="10"/>
        <color rgb="FF000000"/>
        <rFont val="Times New Roman"/>
        <charset val="134"/>
      </rPr>
      <t>3.</t>
    </r>
    <r>
      <rPr>
        <sz val="10"/>
        <color rgb="FF000000"/>
        <rFont val="仿宋"/>
        <charset val="134"/>
      </rPr>
      <t>农村公共服</t>
    </r>
    <r>
      <rPr>
        <sz val="10"/>
        <color rgb="FF000000"/>
        <rFont val="仿宋"/>
        <charset val="134"/>
      </rPr>
      <t>务</t>
    </r>
  </si>
  <si>
    <t>四、易地搬迁后扶</t>
  </si>
  <si>
    <r>
      <rPr>
        <sz val="10"/>
        <color rgb="FF000000"/>
        <rFont val="Times New Roman"/>
        <charset val="134"/>
      </rPr>
      <t>1.</t>
    </r>
    <r>
      <rPr>
        <sz val="10"/>
        <color rgb="FF000000"/>
        <rFont val="仿宋"/>
        <charset val="134"/>
      </rPr>
      <t>易地搬迁后扶</t>
    </r>
  </si>
  <si>
    <r>
      <rPr>
        <b/>
        <sz val="10"/>
        <color rgb="FF000000"/>
        <rFont val="仿宋"/>
        <charset val="134"/>
      </rPr>
      <t>五、巩固三保障成</t>
    </r>
    <r>
      <rPr>
        <b/>
        <sz val="10"/>
        <color rgb="FF000000"/>
        <rFont val="仿宋"/>
        <charset val="134"/>
      </rPr>
      <t>果</t>
    </r>
  </si>
  <si>
    <r>
      <rPr>
        <sz val="10"/>
        <color rgb="FF000000"/>
        <rFont val="Times New Roman"/>
        <charset val="134"/>
      </rPr>
      <t>1</t>
    </r>
    <r>
      <rPr>
        <sz val="10"/>
        <color rgb="FF000000"/>
        <rFont val="Times New Roman"/>
        <charset val="134"/>
      </rPr>
      <t>.</t>
    </r>
    <r>
      <rPr>
        <sz val="10"/>
        <color rgb="FF000000"/>
        <rFont val="仿宋"/>
        <charset val="134"/>
      </rPr>
      <t>住房</t>
    </r>
  </si>
  <si>
    <r>
      <rPr>
        <sz val="10"/>
        <color rgb="FF000000"/>
        <rFont val="Times New Roman"/>
        <charset val="134"/>
      </rPr>
      <t>2.</t>
    </r>
    <r>
      <rPr>
        <sz val="10"/>
        <color rgb="FF000000"/>
        <rFont val="仿宋"/>
        <charset val="134"/>
      </rPr>
      <t>教</t>
    </r>
    <r>
      <rPr>
        <sz val="10"/>
        <color rgb="FF000000"/>
        <rFont val="仿宋"/>
        <charset val="134"/>
      </rPr>
      <t>育</t>
    </r>
  </si>
  <si>
    <r>
      <rPr>
        <sz val="10"/>
        <color rgb="FF000000"/>
        <rFont val="Times New Roman"/>
        <charset val="134"/>
      </rPr>
      <t>3.</t>
    </r>
    <r>
      <rPr>
        <sz val="10"/>
        <color rgb="FF000000"/>
        <rFont val="仿宋"/>
        <charset val="134"/>
      </rPr>
      <t>健</t>
    </r>
    <r>
      <rPr>
        <sz val="10"/>
        <color rgb="FF000000"/>
        <rFont val="仿宋"/>
        <charset val="134"/>
      </rPr>
      <t>康</t>
    </r>
  </si>
  <si>
    <r>
      <rPr>
        <sz val="10"/>
        <color rgb="FF000000"/>
        <rFont val="Times New Roman"/>
        <charset val="134"/>
      </rPr>
      <t>4</t>
    </r>
    <r>
      <rPr>
        <sz val="10"/>
        <color rgb="FF000000"/>
        <rFont val="Times New Roman"/>
        <charset val="134"/>
      </rPr>
      <t>.</t>
    </r>
    <r>
      <rPr>
        <sz val="10"/>
        <color rgb="FF000000"/>
        <rFont val="仿宋"/>
        <charset val="134"/>
      </rPr>
      <t>综合保障</t>
    </r>
  </si>
  <si>
    <r>
      <rPr>
        <b/>
        <sz val="10"/>
        <color rgb="FF000000"/>
        <rFont val="仿宋"/>
        <charset val="134"/>
      </rPr>
      <t>六、乡村治理和精神文</t>
    </r>
    <r>
      <rPr>
        <b/>
        <sz val="10"/>
        <color rgb="FF000000"/>
        <rFont val="仿宋"/>
        <charset val="134"/>
      </rPr>
      <t>明</t>
    </r>
  </si>
  <si>
    <r>
      <rPr>
        <sz val="10"/>
        <color rgb="FF000000"/>
        <rFont val="Times New Roman"/>
        <charset val="134"/>
      </rPr>
      <t>1</t>
    </r>
    <r>
      <rPr>
        <sz val="10"/>
        <color rgb="FF000000"/>
        <rFont val="Times New Roman"/>
        <charset val="134"/>
      </rPr>
      <t>.</t>
    </r>
    <r>
      <rPr>
        <sz val="10"/>
        <color rgb="FF000000"/>
        <rFont val="仿宋"/>
        <charset val="134"/>
      </rPr>
      <t>乡村治理</t>
    </r>
  </si>
  <si>
    <r>
      <rPr>
        <sz val="10"/>
        <color rgb="FF000000"/>
        <rFont val="Times New Roman"/>
        <charset val="134"/>
      </rPr>
      <t>2.</t>
    </r>
    <r>
      <rPr>
        <sz val="10"/>
        <color rgb="FF000000"/>
        <rFont val="仿宋"/>
        <charset val="134"/>
      </rPr>
      <t>农村精神文明建</t>
    </r>
    <r>
      <rPr>
        <sz val="10"/>
        <color rgb="FF000000"/>
        <rFont val="仿宋"/>
        <charset val="134"/>
      </rPr>
      <t>设</t>
    </r>
  </si>
  <si>
    <r>
      <rPr>
        <b/>
        <sz val="10"/>
        <color rgb="FF000000"/>
        <rFont val="仿宋"/>
        <charset val="134"/>
      </rPr>
      <t>七</t>
    </r>
    <r>
      <rPr>
        <b/>
        <sz val="10"/>
        <color rgb="FF000000"/>
        <rFont val="仿宋"/>
        <charset val="134"/>
      </rPr>
      <t>、项目管理费</t>
    </r>
  </si>
  <si>
    <r>
      <rPr>
        <sz val="10"/>
        <color rgb="FF000000"/>
        <rFont val="Times New Roman"/>
        <charset val="134"/>
      </rPr>
      <t>1.</t>
    </r>
    <r>
      <rPr>
        <sz val="10"/>
        <color rgb="FF000000"/>
        <rFont val="仿宋"/>
        <charset val="134"/>
      </rPr>
      <t>项目管理费</t>
    </r>
  </si>
  <si>
    <r>
      <rPr>
        <b/>
        <sz val="10"/>
        <color rgb="FF000000"/>
        <rFont val="仿宋"/>
        <charset val="134"/>
      </rPr>
      <t>八、其</t>
    </r>
    <r>
      <rPr>
        <b/>
        <sz val="10"/>
        <color rgb="FF000000"/>
        <rFont val="仿宋"/>
        <charset val="134"/>
      </rPr>
      <t>他</t>
    </r>
  </si>
  <si>
    <r>
      <rPr>
        <sz val="10"/>
        <color rgb="FF000000"/>
        <rFont val="Times New Roman"/>
        <charset val="134"/>
      </rPr>
      <t>1</t>
    </r>
    <r>
      <rPr>
        <sz val="10"/>
        <color rgb="FF000000"/>
        <rFont val="Times New Roman"/>
        <charset val="134"/>
      </rPr>
      <t>.</t>
    </r>
    <r>
      <rPr>
        <sz val="10"/>
        <color rgb="FF000000"/>
        <rFont val="仿宋"/>
        <charset val="134"/>
      </rPr>
      <t>少数民族特色村寨建设</t>
    </r>
  </si>
  <si>
    <r>
      <rPr>
        <sz val="10"/>
        <color rgb="FF000000"/>
        <rFont val="Times New Roman"/>
        <charset val="134"/>
      </rPr>
      <t>2</t>
    </r>
    <r>
      <rPr>
        <sz val="10"/>
        <color rgb="FF000000"/>
        <rFont val="Times New Roman"/>
        <charset val="134"/>
      </rPr>
      <t>.</t>
    </r>
    <r>
      <rPr>
        <sz val="10"/>
        <color rgb="FF000000"/>
        <rFont val="仿宋"/>
        <charset val="134"/>
      </rPr>
      <t>困难群众饮用低氟茶</t>
    </r>
  </si>
  <si>
    <t>南县2025年度巩固拓展脱贫攻坚成果和乡村振兴项目库动态调整项目申报表（新增入库）</t>
  </si>
  <si>
    <t>单位：(盖章)                                                                                                                                                                                      时间： 2025年7月10日</t>
  </si>
  <si>
    <t>项目类别</t>
  </si>
  <si>
    <t>乡（镇）</t>
  </si>
  <si>
    <t>村</t>
  </si>
  <si>
    <t>项目名称</t>
  </si>
  <si>
    <t>建设性质</t>
  </si>
  <si>
    <t>实施地点</t>
  </si>
  <si>
    <t>时间进度</t>
  </si>
  <si>
    <t>责任单位</t>
  </si>
  <si>
    <t>建设内容及规模</t>
  </si>
  <si>
    <t>绩效目标</t>
  </si>
  <si>
    <t>联农带农机制</t>
  </si>
  <si>
    <t>二级项目 类型</t>
  </si>
  <si>
    <t>项目
子类
型</t>
  </si>
  <si>
    <t>计划开工时间</t>
  </si>
  <si>
    <t>计划完工时间</t>
  </si>
  <si>
    <t>项目预算总投资
( 万元)</t>
  </si>
  <si>
    <t>受益
村数(个)</t>
  </si>
  <si>
    <t>受益
户数
(户)</t>
  </si>
  <si>
    <t>受益
人口数(人)</t>
  </si>
  <si>
    <t>财政资金
(万元)</t>
  </si>
  <si>
    <t>其他资金
(万元)</t>
  </si>
  <si>
    <t>受益脱贫村数  (个)</t>
  </si>
  <si>
    <t>受益脱贫户数返贫监测对象户数(户)</t>
  </si>
  <si>
    <t>受益脱贫人口数及防止返贫监测对象人口数(人)</t>
  </si>
  <si>
    <t>合计</t>
  </si>
  <si>
    <t>乡村建设行动</t>
  </si>
  <si>
    <t>人居环境整治</t>
  </si>
  <si>
    <t>农村垃圾治理</t>
  </si>
  <si>
    <t>华阁镇</t>
  </si>
  <si>
    <t>华阁镇垃圾转运点建设项目</t>
  </si>
  <si>
    <t>新建</t>
  </si>
  <si>
    <t>购买3立方垃圾箱18个</t>
  </si>
  <si>
    <t>改善群众生产生活条件</t>
  </si>
  <si>
    <t>产业发展</t>
  </si>
  <si>
    <t>产业服务支撑项目</t>
  </si>
  <si>
    <t>农业社会化服务</t>
  </si>
  <si>
    <t>天然港村</t>
  </si>
  <si>
    <t>秸秆综合利用项目建设</t>
  </si>
  <si>
    <r>
      <rPr>
        <sz val="16"/>
        <color rgb="FF000000"/>
        <rFont val="Arial"/>
        <charset val="134"/>
      </rPr>
      <t>9</t>
    </r>
    <r>
      <rPr>
        <sz val="16"/>
        <color rgb="FF000000"/>
        <rFont val="宋体"/>
        <charset val="134"/>
      </rPr>
      <t>组</t>
    </r>
  </si>
  <si>
    <t>购置搂草机一台、打捆机一台、夹包机一台、运输机一台。</t>
  </si>
  <si>
    <t>产出经济效益2万元；带动困难人员人均增收350元。</t>
  </si>
  <si>
    <t>支持秸秆禁烧工作，实现农作物秸秆有效利用，服务群众农业生产。</t>
  </si>
  <si>
    <t>中央第二批</t>
  </si>
  <si>
    <t>配套基础设施项目</t>
  </si>
  <si>
    <t>小型农田水利设施</t>
  </si>
  <si>
    <t>东汶洲村</t>
  </si>
  <si>
    <r>
      <rPr>
        <sz val="16"/>
        <color rgb="FF000000"/>
        <rFont val="宋体"/>
        <charset val="134"/>
      </rPr>
      <t>移堤</t>
    </r>
    <r>
      <rPr>
        <sz val="16"/>
        <color rgb="FF000000"/>
        <rFont val="Arial"/>
        <charset val="134"/>
      </rPr>
      <t>2</t>
    </r>
    <r>
      <rPr>
        <sz val="16"/>
        <color rgb="FF000000"/>
        <rFont val="宋体"/>
        <charset val="134"/>
      </rPr>
      <t>组涵闸建设</t>
    </r>
  </si>
  <si>
    <t>改建</t>
  </si>
  <si>
    <r>
      <rPr>
        <sz val="16"/>
        <color rgb="FF000000"/>
        <rFont val="Arial"/>
        <charset val="134"/>
      </rPr>
      <t>2</t>
    </r>
    <r>
      <rPr>
        <sz val="16"/>
        <color rgb="FF000000"/>
        <rFont val="宋体"/>
        <charset val="134"/>
      </rPr>
      <t>组</t>
    </r>
  </si>
  <si>
    <r>
      <rPr>
        <sz val="16"/>
        <color rgb="FF000000"/>
        <rFont val="宋体"/>
        <charset val="134"/>
      </rPr>
      <t>涵闸建设</t>
    </r>
    <r>
      <rPr>
        <sz val="16"/>
        <color rgb="FF000000"/>
        <rFont val="Arial"/>
        <charset val="134"/>
      </rPr>
      <t>1</t>
    </r>
    <r>
      <rPr>
        <sz val="16"/>
        <color rgb="FF000000"/>
        <rFont val="宋体"/>
        <charset val="134"/>
      </rPr>
      <t>处</t>
    </r>
  </si>
  <si>
    <t>涵闸建设1处</t>
  </si>
  <si>
    <t>改善群众生产生活用水</t>
  </si>
  <si>
    <t>农村基础设施</t>
  </si>
  <si>
    <t>农村道路建设</t>
  </si>
  <si>
    <t>新安村</t>
  </si>
  <si>
    <t>新安运河滑坡整修项目</t>
  </si>
  <si>
    <t>新安运河</t>
  </si>
  <si>
    <r>
      <rPr>
        <sz val="16"/>
        <color rgb="FF000000"/>
        <rFont val="Arial"/>
        <charset val="134"/>
      </rPr>
      <t>1.</t>
    </r>
    <r>
      <rPr>
        <sz val="16"/>
        <color rgb="FF000000"/>
        <rFont val="宋体"/>
        <charset val="134"/>
      </rPr>
      <t>土石方填充</t>
    </r>
    <r>
      <rPr>
        <sz val="16"/>
        <color rgb="FF000000"/>
        <rFont val="Arial"/>
        <charset val="134"/>
      </rPr>
      <t>1000m</t>
    </r>
    <r>
      <rPr>
        <sz val="16"/>
        <color rgb="FF000000"/>
        <rFont val="宋体"/>
        <charset val="134"/>
      </rPr>
      <t>³。</t>
    </r>
    <r>
      <rPr>
        <sz val="16"/>
        <color rgb="FF000000"/>
        <rFont val="Arial"/>
        <charset val="134"/>
      </rPr>
      <t>2</t>
    </r>
    <r>
      <rPr>
        <sz val="16"/>
        <color rgb="FF000000"/>
        <rFont val="宋体"/>
        <charset val="134"/>
      </rPr>
      <t>、松木桩</t>
    </r>
    <r>
      <rPr>
        <sz val="16"/>
        <color rgb="FF000000"/>
        <rFont val="Arial"/>
        <charset val="134"/>
      </rPr>
      <t>2400</t>
    </r>
    <r>
      <rPr>
        <sz val="16"/>
        <color rgb="FF000000"/>
        <rFont val="宋体"/>
        <charset val="134"/>
      </rPr>
      <t>根（规格：长</t>
    </r>
    <r>
      <rPr>
        <sz val="16"/>
        <color rgb="FF000000"/>
        <rFont val="Arial"/>
        <charset val="134"/>
      </rPr>
      <t>4m</t>
    </r>
    <r>
      <rPr>
        <sz val="16"/>
        <color rgb="FF000000"/>
        <rFont val="宋体"/>
        <charset val="134"/>
      </rPr>
      <t>，直径</t>
    </r>
    <r>
      <rPr>
        <sz val="16"/>
        <color rgb="FF000000"/>
        <rFont val="Arial"/>
        <charset val="134"/>
      </rPr>
      <t>0.12m</t>
    </r>
    <r>
      <rPr>
        <sz val="16"/>
        <color rgb="FF000000"/>
        <rFont val="宋体"/>
        <charset val="134"/>
      </rPr>
      <t>）。</t>
    </r>
    <r>
      <rPr>
        <sz val="16"/>
        <color rgb="FF000000"/>
        <rFont val="Arial"/>
        <charset val="134"/>
      </rPr>
      <t>3</t>
    </r>
    <r>
      <rPr>
        <sz val="16"/>
        <color rgb="FF000000"/>
        <rFont val="宋体"/>
        <charset val="134"/>
      </rPr>
      <t>、防滑梁砼：</t>
    </r>
    <r>
      <rPr>
        <sz val="16"/>
        <color rgb="FF000000"/>
        <rFont val="Arial"/>
        <charset val="134"/>
      </rPr>
      <t>100m</t>
    </r>
    <r>
      <rPr>
        <sz val="16"/>
        <color rgb="FF000000"/>
        <rFont val="宋体"/>
        <charset val="134"/>
      </rPr>
      <t>³。</t>
    </r>
    <r>
      <rPr>
        <sz val="16"/>
        <color rgb="FF000000"/>
        <rFont val="Arial"/>
        <charset val="134"/>
      </rPr>
      <t>4</t>
    </r>
    <r>
      <rPr>
        <sz val="16"/>
        <color rgb="FF000000"/>
        <rFont val="宋体"/>
        <charset val="134"/>
      </rPr>
      <t>、护坡</t>
    </r>
    <r>
      <rPr>
        <sz val="16"/>
        <color rgb="FF000000"/>
        <rFont val="Arial"/>
        <charset val="134"/>
      </rPr>
      <t>800m</t>
    </r>
    <r>
      <rPr>
        <sz val="16"/>
        <color rgb="FF000000"/>
        <rFont val="宋体"/>
        <charset val="134"/>
      </rPr>
      <t>²。</t>
    </r>
    <r>
      <rPr>
        <sz val="16"/>
        <color rgb="FF000000"/>
        <rFont val="Arial"/>
        <charset val="134"/>
      </rPr>
      <t>5</t>
    </r>
    <r>
      <rPr>
        <sz val="16"/>
        <color rgb="FF000000"/>
        <rFont val="宋体"/>
        <charset val="134"/>
      </rPr>
      <t>、污水管网改造</t>
    </r>
    <r>
      <rPr>
        <sz val="16"/>
        <color rgb="FF000000"/>
        <rFont val="Arial"/>
        <charset val="134"/>
      </rPr>
      <t>200m</t>
    </r>
    <r>
      <rPr>
        <sz val="16"/>
        <color rgb="FF000000"/>
        <rFont val="宋体"/>
        <charset val="134"/>
      </rPr>
      <t>。</t>
    </r>
  </si>
  <si>
    <t>修复和加固滑坡长度120米，修缮排污管网200米</t>
  </si>
  <si>
    <t>解决临时就业务工及存在的滑坡安全隐患</t>
  </si>
  <si>
    <t>同兴村村</t>
  </si>
  <si>
    <t>40组机埠建设</t>
  </si>
  <si>
    <t>40组</t>
  </si>
  <si>
    <t>同兴村</t>
  </si>
  <si>
    <t>机埠修复1处</t>
  </si>
  <si>
    <t>机埠修复1处。</t>
  </si>
  <si>
    <t>改善群众生产条件</t>
  </si>
  <si>
    <t>寄山村</t>
  </si>
  <si>
    <t>1-17组道路维修</t>
  </si>
  <si>
    <t>道路维护维修4公里</t>
  </si>
  <si>
    <t>道路维护长度4公里</t>
  </si>
  <si>
    <t>17组机埠建设</t>
  </si>
  <si>
    <t>新建350机埠1座</t>
  </si>
  <si>
    <t>新建机埠1处</t>
  </si>
  <si>
    <t>华南村</t>
  </si>
  <si>
    <t>华南村6组涵闸建设及渠道疏洗</t>
  </si>
  <si>
    <t>涵闸建设1处，渠道疏洗400米，宽6米，深1.5米</t>
  </si>
  <si>
    <t>完成涵闸建设1处，渠道疏洗400米，宽6米，深1.5米</t>
  </si>
  <si>
    <t>驻村办点因素</t>
  </si>
  <si>
    <t>安福村</t>
  </si>
  <si>
    <t>37组居民线道路加宽项目</t>
  </si>
  <si>
    <t>道路拓宽长度420米及路基整理，宽1米，厚0.2米</t>
  </si>
  <si>
    <t>完成道路拓宽420米及路基整理，宽1米，厚0.2米</t>
  </si>
  <si>
    <t>华西村</t>
  </si>
  <si>
    <t>机埠维修</t>
  </si>
  <si>
    <r>
      <rPr>
        <sz val="16"/>
        <color rgb="FF000000"/>
        <rFont val="Arial"/>
        <charset val="134"/>
      </rPr>
      <t>3</t>
    </r>
    <r>
      <rPr>
        <sz val="16"/>
        <color rgb="FF000000"/>
        <rFont val="宋体"/>
        <charset val="134"/>
      </rPr>
      <t>组、</t>
    </r>
    <r>
      <rPr>
        <sz val="16"/>
        <color rgb="FF000000"/>
        <rFont val="Arial"/>
        <charset val="134"/>
      </rPr>
      <t>4</t>
    </r>
    <r>
      <rPr>
        <sz val="16"/>
        <color rgb="FF000000"/>
        <rFont val="宋体"/>
        <charset val="134"/>
      </rPr>
      <t>组、</t>
    </r>
    <r>
      <rPr>
        <sz val="16"/>
        <color rgb="FF000000"/>
        <rFont val="Arial"/>
        <charset val="134"/>
      </rPr>
      <t>11</t>
    </r>
    <r>
      <rPr>
        <sz val="16"/>
        <color rgb="FF000000"/>
        <rFont val="宋体"/>
        <charset val="134"/>
      </rPr>
      <t>组</t>
    </r>
  </si>
  <si>
    <t>三座机埠维修</t>
  </si>
  <si>
    <r>
      <rPr>
        <sz val="16"/>
        <color rgb="FF000000"/>
        <rFont val="宋体"/>
        <charset val="134"/>
      </rPr>
      <t>解决三个村民小组</t>
    </r>
    <r>
      <rPr>
        <sz val="16"/>
        <color rgb="FF000000"/>
        <rFont val="Arial"/>
        <charset val="134"/>
      </rPr>
      <t>300</t>
    </r>
    <r>
      <rPr>
        <sz val="16"/>
        <color rgb="FF000000"/>
        <rFont val="宋体"/>
        <charset val="134"/>
      </rPr>
      <t>亩低洼田排渍，亩平增收</t>
    </r>
    <r>
      <rPr>
        <sz val="16"/>
        <color rgb="FF000000"/>
        <rFont val="Arial"/>
        <charset val="134"/>
      </rPr>
      <t>300</t>
    </r>
    <r>
      <rPr>
        <sz val="16"/>
        <color rgb="FF000000"/>
        <rFont val="宋体"/>
        <charset val="134"/>
      </rPr>
      <t>元</t>
    </r>
  </si>
  <si>
    <t>华阁村</t>
  </si>
  <si>
    <t>渠道护坡加固项目建设</t>
  </si>
  <si>
    <r>
      <rPr>
        <sz val="16"/>
        <color rgb="FF000000"/>
        <rFont val="Arial"/>
        <charset val="134"/>
      </rPr>
      <t>24</t>
    </r>
    <r>
      <rPr>
        <sz val="16"/>
        <color rgb="FF000000"/>
        <rFont val="宋体"/>
        <charset val="134"/>
      </rPr>
      <t>组</t>
    </r>
  </si>
  <si>
    <t>八股渠居民线渠道打桩加固，流沙渠坝地基改善</t>
  </si>
  <si>
    <r>
      <rPr>
        <sz val="16"/>
        <color rgb="FF000000"/>
        <rFont val="宋体"/>
        <charset val="134"/>
      </rPr>
      <t>完成居民线渠道地基打桩加固</t>
    </r>
    <r>
      <rPr>
        <sz val="16"/>
        <color rgb="FF000000"/>
        <rFont val="Arial"/>
        <charset val="134"/>
      </rPr>
      <t>100</t>
    </r>
    <r>
      <rPr>
        <sz val="16"/>
        <color rgb="FF000000"/>
        <rFont val="宋体"/>
        <charset val="134"/>
      </rPr>
      <t>米，护坡</t>
    </r>
    <r>
      <rPr>
        <sz val="16"/>
        <color rgb="FF000000"/>
        <rFont val="Arial"/>
        <charset val="134"/>
      </rPr>
      <t>100</t>
    </r>
    <r>
      <rPr>
        <sz val="16"/>
        <color rgb="FF000000"/>
        <rFont val="宋体"/>
        <charset val="134"/>
      </rPr>
      <t>米，流沙地基隔断</t>
    </r>
    <r>
      <rPr>
        <sz val="16"/>
        <color rgb="FF000000"/>
        <rFont val="Arial"/>
        <charset val="134"/>
      </rPr>
      <t>1000</t>
    </r>
    <r>
      <rPr>
        <sz val="16"/>
        <color rgb="FF000000"/>
        <rFont val="宋体"/>
        <charset val="134"/>
      </rPr>
      <t>米。</t>
    </r>
  </si>
  <si>
    <t>服务群众农业生产</t>
  </si>
  <si>
    <t>加工流通项目</t>
  </si>
  <si>
    <t>产地初加工和深加工</t>
  </si>
  <si>
    <t>水芹菜分拣包装场</t>
  </si>
  <si>
    <r>
      <rPr>
        <sz val="16"/>
        <color rgb="FF000000"/>
        <rFont val="Arial"/>
        <charset val="134"/>
      </rPr>
      <t>18</t>
    </r>
    <r>
      <rPr>
        <sz val="16"/>
        <color rgb="FF000000"/>
        <rFont val="宋体"/>
        <charset val="134"/>
      </rPr>
      <t>组</t>
    </r>
  </si>
  <si>
    <r>
      <rPr>
        <sz val="16"/>
        <color rgb="FF000000"/>
        <rFont val="宋体"/>
        <charset val="134"/>
      </rPr>
      <t>水水芹菜分拣包装场地建设</t>
    </r>
    <r>
      <rPr>
        <sz val="16"/>
        <color rgb="FF000000"/>
        <rFont val="Arial"/>
        <charset val="134"/>
      </rPr>
      <t>550</t>
    </r>
    <r>
      <rPr>
        <sz val="16"/>
        <color rgb="FF000000"/>
        <rFont val="宋体"/>
        <charset val="134"/>
      </rPr>
      <t>平方米</t>
    </r>
  </si>
  <si>
    <r>
      <rPr>
        <sz val="16"/>
        <color rgb="FF000000"/>
        <rFont val="宋体"/>
        <charset val="134"/>
      </rPr>
      <t>总面积</t>
    </r>
    <r>
      <rPr>
        <sz val="16"/>
        <color rgb="FF000000"/>
        <rFont val="Arial"/>
        <charset val="134"/>
      </rPr>
      <t>550</t>
    </r>
    <r>
      <rPr>
        <sz val="16"/>
        <color rgb="FF000000"/>
        <rFont val="宋体"/>
        <charset val="134"/>
      </rPr>
      <t>平方米，分拣包装场地钢屋架</t>
    </r>
    <r>
      <rPr>
        <sz val="16"/>
        <color rgb="FF000000"/>
        <rFont val="Arial"/>
        <charset val="134"/>
      </rPr>
      <t>550</t>
    </r>
    <r>
      <rPr>
        <sz val="16"/>
        <color rgb="FF000000"/>
        <rFont val="宋体"/>
        <charset val="134"/>
      </rPr>
      <t>平方米</t>
    </r>
  </si>
  <si>
    <t>改善就业条件，提高居民生产生活水平、促进农户增产增收及村集体经济发展。</t>
  </si>
  <si>
    <t>华东村</t>
  </si>
  <si>
    <r>
      <rPr>
        <sz val="16"/>
        <color rgb="FF000000"/>
        <rFont val="宋体"/>
        <charset val="134"/>
      </rPr>
      <t>华东村</t>
    </r>
    <r>
      <rPr>
        <sz val="16"/>
        <color rgb="FF000000"/>
        <rFont val="Arial"/>
        <charset val="134"/>
      </rPr>
      <t>11</t>
    </r>
    <r>
      <rPr>
        <sz val="16"/>
        <color rgb="FF000000"/>
        <rFont val="宋体"/>
        <charset val="134"/>
      </rPr>
      <t>组大堤上下坡梯级码头</t>
    </r>
  </si>
  <si>
    <r>
      <rPr>
        <sz val="16"/>
        <color rgb="FF000000"/>
        <rFont val="Arial"/>
        <charset val="134"/>
      </rPr>
      <t>11</t>
    </r>
    <r>
      <rPr>
        <sz val="16"/>
        <color rgb="FF000000"/>
        <rFont val="宋体"/>
        <charset val="134"/>
      </rPr>
      <t>组</t>
    </r>
  </si>
  <si>
    <r>
      <rPr>
        <sz val="16"/>
        <color rgb="FF000000"/>
        <rFont val="Arial"/>
        <charset val="134"/>
      </rPr>
      <t>60</t>
    </r>
    <r>
      <rPr>
        <sz val="16"/>
        <color rgb="FF000000"/>
        <rFont val="宋体"/>
        <charset val="134"/>
      </rPr>
      <t>米步梯码头建设</t>
    </r>
  </si>
  <si>
    <t>农副产品加工晒场建设</t>
  </si>
  <si>
    <t>村部</t>
  </si>
  <si>
    <r>
      <rPr>
        <sz val="16"/>
        <color rgb="FF000000"/>
        <rFont val="Arial"/>
        <charset val="134"/>
      </rPr>
      <t>6000</t>
    </r>
    <r>
      <rPr>
        <sz val="16"/>
        <color rgb="FF000000"/>
        <rFont val="宋体"/>
        <charset val="134"/>
      </rPr>
      <t>平方米晒场一个，冷库一个，仓库一个</t>
    </r>
  </si>
  <si>
    <t>村集体经济增加4-5万元，可提供村民农副产品加工及销售渠道</t>
  </si>
  <si>
    <r>
      <rPr>
        <sz val="16"/>
        <color rgb="FF000000"/>
        <rFont val="宋体"/>
        <charset val="134"/>
      </rPr>
      <t>可提供村民（含脱贫户、监测户）就业平台，加工及销售渠道，人均增收</t>
    </r>
    <r>
      <rPr>
        <sz val="16"/>
        <color rgb="FF000000"/>
        <rFont val="Arial"/>
        <charset val="134"/>
      </rPr>
      <t>300</t>
    </r>
    <r>
      <rPr>
        <sz val="16"/>
        <color rgb="FF000000"/>
        <rFont val="宋体"/>
        <charset val="134"/>
      </rPr>
      <t>元</t>
    </r>
  </si>
  <si>
    <t>领导调研指导</t>
  </si>
  <si>
    <t>其他</t>
  </si>
  <si>
    <t>明山头镇</t>
  </si>
  <si>
    <t>安仁村</t>
  </si>
  <si>
    <t>安仁村东风闸节制闸</t>
  </si>
  <si>
    <t>安仁村44组</t>
  </si>
  <si>
    <t>新建孔径1米×2米的节制闸1座</t>
  </si>
  <si>
    <t>改善安仁村和耕余堂村片区农业灌溉条件，间接提高产量</t>
  </si>
  <si>
    <t>基础设施补短板（中央二批资金）</t>
  </si>
  <si>
    <t>产地初加工和精深加工</t>
  </si>
  <si>
    <t>三永村</t>
  </si>
  <si>
    <t>明山头镇服装产业园（二期）</t>
  </si>
  <si>
    <t>丰安村12组</t>
  </si>
  <si>
    <t>改建旧粮站做服装加工厂，厂房面积约800平方</t>
  </si>
  <si>
    <t>1、为村集体经济增收4万元
2、为村民提供就业岗位30个及以上</t>
  </si>
  <si>
    <t>可带动周边群众就业30个及以上岗位。</t>
  </si>
  <si>
    <t>（中央二批资金）</t>
  </si>
  <si>
    <t>农村道路建设(通村、通户路)</t>
  </si>
  <si>
    <t>安仁村产业路路基夯实建设项目</t>
  </si>
  <si>
    <t>平伏4组、14组连接线，南剅8组</t>
  </si>
  <si>
    <t>平伏4组、14组连接线道路夯实长580米×宽2.4米×厚0.5米；南剅8组路基塌方维修夯实长80米×宽2.5米×厚0.8米</t>
  </si>
  <si>
    <t>改善群众出行条件</t>
  </si>
  <si>
    <t>，方便了62户310人的生产生活，改善了农户出行条件，提高了农户生活质量，方便农副产品的运输。</t>
  </si>
  <si>
    <t>驻村帮扶资金</t>
  </si>
  <si>
    <t>耕余堂村</t>
  </si>
  <si>
    <t>耕余堂村疏河片区道路维修维护项目</t>
  </si>
  <si>
    <t>疏河8-10组</t>
  </si>
  <si>
    <t>道路维修维护共80米长，包括地面拆除、装车及运走、碎石垫层、混凝土硬化</t>
  </si>
  <si>
    <t>道路维修维护后共48户村民收益，其中12户贫困户，1户监测户收益，共180人受益。</t>
  </si>
  <si>
    <t>丰安坝村</t>
  </si>
  <si>
    <t>丰安坝村秸秆综合利用厂房建设项目</t>
  </si>
  <si>
    <t>建设秸秆综合利用厂房3200平方</t>
  </si>
  <si>
    <t>1、村集体经济增收8万元以上
 2、提供就业岗位10余个</t>
  </si>
  <si>
    <t>提供10个务工就业机会，增加群众收入
2、 秸秆综合回收利用间接提高群众收入</t>
  </si>
  <si>
    <t>中央一批已批复</t>
  </si>
  <si>
    <t>生产项目</t>
  </si>
  <si>
    <r>
      <rPr>
        <sz val="16"/>
        <rFont val="宋体"/>
        <charset val="134"/>
      </rPr>
      <t>种</t>
    </r>
    <r>
      <rPr>
        <sz val="16"/>
        <color rgb="FF000000"/>
        <rFont val="仿宋"/>
        <charset val="134"/>
      </rPr>
      <t>植业基地</t>
    </r>
  </si>
  <si>
    <t>创丰村</t>
  </si>
  <si>
    <t>创丰村豆角庭院经济项目</t>
  </si>
  <si>
    <t>80亩豆角庭院经济项目建设，为群众提供豆角架、种子、化肥等</t>
  </si>
  <si>
    <t>1、村集体经济增收1.5万元。
 2、带动55户群众发展豆角种植，增加收入</t>
  </si>
  <si>
    <t>带动55户群众发展豆角种植，增加收入5000元以上</t>
  </si>
  <si>
    <t>乌嘴乡</t>
  </si>
  <si>
    <t>乌嘴乡垃圾转运点建设项目</t>
  </si>
  <si>
    <t>购置20个勾臂箱</t>
  </si>
  <si>
    <t>有利于乌嘴乡人居环境</t>
  </si>
  <si>
    <t>东风桥村</t>
  </si>
  <si>
    <t>东风桥村稻谷加工厂建设</t>
  </si>
  <si>
    <t>利用原东阁村老村部，建设一处面积约300㎡的打米厂，对房屋进行改造，地坪进行建设，购买打米设备</t>
  </si>
  <si>
    <t>成功打造一处打米厂，带动周边群众就业增收，实现村集体经济增收5万元</t>
  </si>
  <si>
    <t>就业务工：受益脱贫监测户141户，383人</t>
  </si>
  <si>
    <t>港口村</t>
  </si>
  <si>
    <t>港口村龙虾驿站物流分拣中心建设</t>
  </si>
  <si>
    <t>在港口村24组建设一处面积龙虾物流分拣中心，主要建设加工厂房一套，地坪硬化1100平方米，冷库一处，购置分拣设备一套</t>
  </si>
  <si>
    <t>建设一处龙虾物流分拣中心，可覆盖乌嘴及周边乡镇近8个村的龙虾养殖户，带动周边群众就业增收，实现村集体经济发展</t>
  </si>
  <si>
    <t>为脱贫户、监测户提供40个用工就业机会</t>
  </si>
  <si>
    <t>养殖业基地</t>
  </si>
  <si>
    <t>又东村</t>
  </si>
  <si>
    <t>林下生态散养和庭院鸡养殖</t>
  </si>
  <si>
    <t>利用16亩黄桃产业发展林下经济，同时结合“借鸡还蛋”发展庭院经济联农带农。</t>
  </si>
  <si>
    <t>利用农户庭院等地块，通过规模化种植养殖，让农户认养鸡鸭，并由村里统一对生产的鸡蛋进行收购</t>
  </si>
  <si>
    <t>实现监测户、脱贫户和一般农户集体增收，预计带动周边210户农户增收</t>
  </si>
  <si>
    <t>种植业基地</t>
  </si>
  <si>
    <t>又东村稻菜种植基地建设</t>
  </si>
  <si>
    <t>在又东村14、15组建设200亩稻菜种植基地。</t>
  </si>
  <si>
    <t>建设一处稻菜种植基地，通过科学规划，发挥水稻、蔬菜种植经济效益，实现一田多收，带动农户经济发展</t>
  </si>
  <si>
    <t>实现监测户、脱贫户和一般农户集体增收，可提供30个就业岗位</t>
  </si>
  <si>
    <t>种养业基地</t>
  </si>
  <si>
    <t>又东村深水虾养植基地建设</t>
  </si>
  <si>
    <t>在又东村25-29组建设40亩深水养虾基地</t>
  </si>
  <si>
    <t>建设一处稻虾种养合作社，带动村集体经济发展，为脱贫户、监测户提供就业机会</t>
  </si>
  <si>
    <t>实现监测户、脱贫户和一般农户集体增收，提供30个就业岗位</t>
  </si>
  <si>
    <t>三新垸村</t>
  </si>
  <si>
    <t>三新垸村3组食品加工厂建设</t>
  </si>
  <si>
    <t>在三新垸村3组进行一处食品加工厂建设及改造</t>
  </si>
  <si>
    <t>建设一处食品加工厂，带动周边群众就业增收，实现村集体经济发展</t>
  </si>
  <si>
    <t>为脱贫户、监测户提供50个用工就业机会</t>
  </si>
  <si>
    <t>市场建设</t>
  </si>
  <si>
    <t>罗文村</t>
  </si>
  <si>
    <t>罗文村人力踩车运营管理建设项目</t>
  </si>
  <si>
    <t>罗文村1组</t>
  </si>
  <si>
    <t>罗文村将在村内的250台踩车进行统一规划经营，并在1组建设一处面积约300平方米的大棚，用于停放踩车</t>
  </si>
  <si>
    <t>建设人力踩车运营管理中心，将景区踩车统一运营管理，解决过去混乱无序面貌。</t>
  </si>
  <si>
    <t>预计可为罗文村每年提供10万元的经济收入，高峰期可提供50个就业岗位</t>
  </si>
  <si>
    <t>水利设施建设</t>
  </si>
  <si>
    <t>东成村</t>
  </si>
  <si>
    <t>向阳尾闸闸门止漏</t>
  </si>
  <si>
    <t>将向阳尾闸的两张闸门进行更换，并购置安装一台新的启闭机。</t>
  </si>
  <si>
    <t>将向阳尾闸进行止漏处理，防止渠道的水流失，改善乌嘴乡向阳渠沿线5个村的农业生产条件</t>
  </si>
  <si>
    <t>有利于向阳渠沿线5个村的农业生产</t>
  </si>
  <si>
    <t>窑嘴村</t>
  </si>
  <si>
    <t>窑嘴村双胜1-2组破损道路重建</t>
  </si>
  <si>
    <t>将已经破损的双胜1-2组向阳渠沿线的长1000米，宽度4.5米的公路进行重建，厚度20CM</t>
  </si>
  <si>
    <t>重建一条长1000米的公路</t>
  </si>
  <si>
    <t>就业务工：为脱贫户、监测户提供30个用工就业机会</t>
  </si>
  <si>
    <t>中央二批资金（基础设施补短板）</t>
  </si>
  <si>
    <t>长安村</t>
  </si>
  <si>
    <t>长安村安乐中心公路修建</t>
  </si>
  <si>
    <t>安乐8组至11组中心路道路硬化，长度1500米，宽度3米，厚度20cm</t>
  </si>
  <si>
    <t>硬化一条1500米长的道路</t>
  </si>
  <si>
    <t>有利于全村人交通出行</t>
  </si>
  <si>
    <t>赛河村</t>
  </si>
  <si>
    <t>长安村5-6、9组居民线道路拓宽</t>
  </si>
  <si>
    <t>长安村5-6、9组居民线道路拓宽1.5米，总长约1500米，厚度20cm。</t>
  </si>
  <si>
    <t>道路拓宽1500米</t>
  </si>
  <si>
    <t>农村公共服务</t>
  </si>
  <si>
    <t>青树嘴镇</t>
  </si>
  <si>
    <t>青树嘴镇垃圾转运点建设项目</t>
  </si>
  <si>
    <t>购置150个240L垃圾桶</t>
  </si>
  <si>
    <t>改善农村生活环境</t>
  </si>
  <si>
    <t>青树嘴村</t>
  </si>
  <si>
    <t>青树嘴村清和12组村级公路建设</t>
  </si>
  <si>
    <t>青树嘴村清和12组</t>
  </si>
  <si>
    <t>修建公路长528米、宽4.5米、厚0.2米；维修涵管2处，新建涵管1处</t>
  </si>
  <si>
    <t>改善108户378人群众安 全出行、生产生活等条件</t>
  </si>
  <si>
    <t>改善农户和脱贫（监测）户安全出行等生产生活条件,节约出行成本</t>
  </si>
  <si>
    <t>小型农田水利设施建设</t>
  </si>
  <si>
    <t>青树嘴村清和13组涵闸建设</t>
  </si>
  <si>
    <t>青树嘴村清和13组</t>
  </si>
  <si>
    <t>新建涵闸一座</t>
  </si>
  <si>
    <t>解决153户525人改善生产生活条件</t>
  </si>
  <si>
    <t>防御、控制洪水减免洪灾损失，保护生态环境支持农业生产</t>
  </si>
  <si>
    <t>村容村貌提升</t>
  </si>
  <si>
    <t>青树嘴村2025年人居环境整治</t>
  </si>
  <si>
    <t>全村清基扫障、购垃圾桶1000个</t>
  </si>
  <si>
    <t>改善农村人居环境</t>
  </si>
  <si>
    <t>改善1751户6105人生活卫生等条件</t>
  </si>
  <si>
    <t>青树嘴村仁寿1组涵闸维修及渠道疏洗</t>
  </si>
  <si>
    <t>涵闸维修一处及渠道疏洗200米</t>
  </si>
  <si>
    <t>解决44户174人改善生产生活条件</t>
  </si>
  <si>
    <t>青树嘴村育秧大棚二期工程项目</t>
  </si>
  <si>
    <t>新建育秧大排1350平方米，修建排水渠284米</t>
  </si>
  <si>
    <t>村集体经济收入增加3万元，且每年递增；加快推进社会主义新农村建设</t>
  </si>
  <si>
    <t>新增就业岗位10个</t>
  </si>
  <si>
    <t>农产品仓储基础设施建设</t>
  </si>
  <si>
    <t>福美村</t>
  </si>
  <si>
    <t>福美村农产品收购储存仓建设</t>
  </si>
  <si>
    <t>福美村村部旁</t>
  </si>
  <si>
    <t>建设农产品收购储存仓一座</t>
  </si>
  <si>
    <t>为村集体增收2万元以上</t>
  </si>
  <si>
    <t>带动群众增收</t>
  </si>
  <si>
    <t>农村涵闸建 设</t>
  </si>
  <si>
    <t>福美村涵闸建设</t>
  </si>
  <si>
    <t>四美片6组进出水沟建设涵闸2座四美片9组建设涵闸1座福利片9组反资渠建设涵闸1座福利片9组和10组交界处、11组和12组交界处建设涵闸2座福利片5组和12组建设进水涵闸2座</t>
  </si>
  <si>
    <t>建设涵闸8座</t>
  </si>
  <si>
    <t>保障农田用水效果明显</t>
  </si>
  <si>
    <t>农村道路建设（通村通户路）</t>
  </si>
  <si>
    <t>福美村居道路硬化</t>
  </si>
  <si>
    <t>四美片1组2组，3组4组居民线道路硬化宽3米，长共1550米。</t>
  </si>
  <si>
    <t>修建道路1500米以上</t>
  </si>
  <si>
    <t>方便群众交通出行</t>
  </si>
  <si>
    <t>农村污水治理</t>
  </si>
  <si>
    <t>福美村渠道疏洗</t>
  </si>
  <si>
    <t>四美片13组排渍渠500米</t>
  </si>
  <si>
    <t>渠道梳洗500米</t>
  </si>
  <si>
    <t>提升农田旱涝保收能力</t>
  </si>
  <si>
    <t>福美村27组与28组人行桥建设</t>
  </si>
  <si>
    <t>桥长11米、宽2米</t>
  </si>
  <si>
    <t>建设人行桥1座</t>
  </si>
  <si>
    <t>满足群众出行方便</t>
  </si>
  <si>
    <t>长康村</t>
  </si>
  <si>
    <t>长康村居民线道路硬化2000米</t>
  </si>
  <si>
    <t>长康村11-14组南胜线居民线道路硬化，宽3.5米，长2000米</t>
  </si>
  <si>
    <t>路面硬化2000米</t>
  </si>
  <si>
    <t>长康村居民线道路硬化1500米</t>
  </si>
  <si>
    <t>长康村1-3组南胜线居民线道路硬化，宽3.5米，长1500米</t>
  </si>
  <si>
    <t>路面硬化1500米</t>
  </si>
  <si>
    <t>长康村2025年人居环境整治</t>
  </si>
  <si>
    <t>全村人居环境整治</t>
  </si>
  <si>
    <t>完成全村清基扫障及卫生保洁</t>
  </si>
  <si>
    <t>改善人居环境</t>
  </si>
  <si>
    <t>长康村2组南胜线危桥改造</t>
  </si>
  <si>
    <t>长康村2组南胜线永康中心渠桥梁危桥改造，宽5.5米，长12米</t>
  </si>
  <si>
    <t>危桥改造</t>
  </si>
  <si>
    <t>方便群众交通出行，避免出现事故</t>
  </si>
  <si>
    <t>长康村14组南胜线危桥改造</t>
  </si>
  <si>
    <t>长康村14组南胜线桥梁危桥改造，宽5.5米，长12米</t>
  </si>
  <si>
    <t>长康村10组振兴渠危桥改造</t>
  </si>
  <si>
    <t>长康村10组连接振兴渠道路（危桥）改造，宽5.5米，长12米</t>
  </si>
  <si>
    <t>长康村19-22组振兴渠危桥改造</t>
  </si>
  <si>
    <t>长康村19、20、21、22组连接振兴渠道路（危桥）改造，宽5.5米，长12米</t>
  </si>
  <si>
    <t>村级文化活动广场</t>
  </si>
  <si>
    <t>长康村2025年千青渠涵闸建设</t>
  </si>
  <si>
    <t>长康村9组永康电排连接千青渠道涵闸建设22米长5米宽，排水沟护坡长150米、宽4.5米</t>
  </si>
  <si>
    <t>长康村永康电排连接千青涵闸修建多年出现排水困难，导致群众受灾严重。</t>
  </si>
  <si>
    <t>重建后提高电排蓄水抗旱。防灾减灾能力，增加小龙虾农田进水排水问题，增加群众幸福感。</t>
  </si>
  <si>
    <t>中央二批资金申报项目</t>
  </si>
  <si>
    <t>农村道路建设（通村通户路</t>
  </si>
  <si>
    <t>长康村主道连接居民线道路硬化150米</t>
  </si>
  <si>
    <t>长康村9组永康电排连接千青渠道涵闸旁的道路硬化长150米、宽3.5米</t>
  </si>
  <si>
    <t>路面硬化150米</t>
  </si>
  <si>
    <t>长康村4组倒虹吸管涵闸建设</t>
  </si>
  <si>
    <t>长康村4组倒虹吸管涵闸维修</t>
  </si>
  <si>
    <t>长康村倒虹吸管修建多年出现排水困难，导致群众受灾严重。</t>
  </si>
  <si>
    <t>长康村7组倒虹吸管涵闸建设</t>
  </si>
  <si>
    <t>长康村7组倒虹吸管涵闸维修</t>
  </si>
  <si>
    <t>长康村振兴渠渠道疏洗2000M</t>
  </si>
  <si>
    <t>长康村振兴渠渠道杂草、淤泥堵塞出现排水困难，导致群众受灾严重。</t>
  </si>
  <si>
    <t>疏洗后提高电排蓄水抗旱。防灾减灾能力，增加小龙虾农田进水排水问题，增加群众幸福感。</t>
  </si>
  <si>
    <t>其它</t>
  </si>
  <si>
    <t>长康村美丽屋场</t>
  </si>
  <si>
    <t>广场硬化、环境整治及配套设施等建设</t>
  </si>
  <si>
    <t>增强乡村文化精神，丰富村民精神生活</t>
  </si>
  <si>
    <t>提高群众精神文化</t>
  </si>
  <si>
    <t>长康村中心路连接s511道路及桥梁建设项目</t>
  </si>
  <si>
    <t>长康村长乐片中心路</t>
  </si>
  <si>
    <t>公路总长度130米，新建桥梁12米长7.6米宽</t>
  </si>
  <si>
    <t>长乐片连接s511桥梁和居民线道路建设，道路硬化130米长，4.5米宽，厚度0.2米，桥梁重建宽7.6米，长12米现浇制作</t>
  </si>
  <si>
    <t>完成130米长的道路建设，12米长7.6米宽的桥梁建设，改善群众出行条件</t>
  </si>
  <si>
    <t>中心路段涵闸建设</t>
  </si>
  <si>
    <t>白鹤堂村</t>
  </si>
  <si>
    <t>白鹤堂村八一片2-3组中心路段涵闸建设</t>
  </si>
  <si>
    <t>开挖泥土回填硬化10米</t>
  </si>
  <si>
    <t>方便群众农业生产</t>
  </si>
  <si>
    <t>八一3组振兴渠段抗旱节制闸建设</t>
  </si>
  <si>
    <t>清淤及基础硬化长10米，砖混衬砌高0.6米</t>
  </si>
  <si>
    <t>渠道疏洗</t>
  </si>
  <si>
    <t>白鹤堂村6-9、13-14抗旱排渍渠道疏洗建设</t>
  </si>
  <si>
    <t>长1500米，底宽4米，深0.5米及渠道两边扫障</t>
  </si>
  <si>
    <t>方便群众生活及农田用水排渍</t>
  </si>
  <si>
    <t>通村公路维修</t>
  </si>
  <si>
    <t>白鹤堂村通村公路维修</t>
  </si>
  <si>
    <t>长215米，宽4.5米，厚0.2米</t>
  </si>
  <si>
    <t>方便群众出行提供安全保障</t>
  </si>
  <si>
    <t>白鹤堂村2025人居环境整治</t>
  </si>
  <si>
    <t>全村人居环境扫障</t>
  </si>
  <si>
    <t>改善920户3618人生活卫生等条件</t>
  </si>
  <si>
    <t>八一片上下电排排涝泵站维修更新</t>
  </si>
  <si>
    <t>八一片上电排9组、14组泵站维修</t>
  </si>
  <si>
    <t>改善45户150人群众安 全出行、生产生活等条件</t>
  </si>
  <si>
    <t>农村桥梁建设</t>
  </si>
  <si>
    <t>八一片4组与林场交界处桥梁建设</t>
  </si>
  <si>
    <t>八一片4组与林场交界处桥梁建设，反修渠路接通，长14米，宽5米</t>
  </si>
  <si>
    <t>建设桥梁一座</t>
  </si>
  <si>
    <t>方便群众生产生活及交通出行</t>
  </si>
  <si>
    <t>白鹤堂村1-31组渠道疏洗</t>
  </si>
  <si>
    <t>白鹤堂村居民线路基拓宽建设</t>
  </si>
  <si>
    <t>2组、3组、8-11组、13-16组、22-25组、30组路基拓宽建设</t>
  </si>
  <si>
    <t>方便群众进出，改善周边道路环境</t>
  </si>
  <si>
    <t>吉祥村</t>
  </si>
  <si>
    <t>青树嘴镇吉祥村美丽屋场建设</t>
  </si>
  <si>
    <t>路面硬化、环境整治及配套设施等建设</t>
  </si>
  <si>
    <t>提高群众幸福指数，丰富群众业余生活</t>
  </si>
  <si>
    <t>吉祥村鸭鹏建设</t>
  </si>
  <si>
    <t>新建鸭棚建设约4000平方</t>
  </si>
  <si>
    <t>增加村集体收入5万元以上</t>
  </si>
  <si>
    <t>带动周边就业</t>
  </si>
  <si>
    <t>农村渠道疏洗</t>
  </si>
  <si>
    <t>吉祥村渠道疏洗</t>
  </si>
  <si>
    <t>渠道疏洗约14000米</t>
  </si>
  <si>
    <t>渠道疏洗14000米</t>
  </si>
  <si>
    <t>农村公路建设</t>
  </si>
  <si>
    <t>吉祥村公路维修建设</t>
  </si>
  <si>
    <t>村内公路维修24000米</t>
  </si>
  <si>
    <t>对村内公路进行维修</t>
  </si>
  <si>
    <t>方便农资运输及群众出行</t>
  </si>
  <si>
    <r>
      <rPr>
        <sz val="16"/>
        <rFont val="宋体"/>
        <charset val="134"/>
      </rPr>
      <t>农村供水保障设施建</t>
    </r>
    <r>
      <rPr>
        <sz val="16"/>
        <color rgb="FF000000"/>
        <rFont val="宋体"/>
        <charset val="134"/>
      </rPr>
      <t>设</t>
    </r>
  </si>
  <si>
    <t>吉祥村水系联通工程项目</t>
  </si>
  <si>
    <t>1、双闸下电排水渠400米、渔场电排水渠700米、新湖11、12组尾渠1000米用水挖机进行渠道疏洗。
2、新建检修闸一座，电动起埠机台1个，水泥墙：左右各18米，高
2.5米（混凝土垫层30公分，过水闸含闸板宽2.5米）。</t>
  </si>
  <si>
    <t>检修闸的建设可以调节水位，便于电排维修，促进农业生产，可以避免因电排故障不能及时维修造成农业经济损失；渠道疏洗可以保障农民用水。</t>
  </si>
  <si>
    <t>提高电排排水抗旱、防灾减灾能力，增强社会的稳定性</t>
  </si>
  <si>
    <t>三新村</t>
  </si>
  <si>
    <t>三新村美丽屋场建设</t>
  </si>
  <si>
    <t>道路及公共区域平整、硬化及环境整治等</t>
  </si>
  <si>
    <t>道路及公共区域平整、硬化及环境整治</t>
  </si>
  <si>
    <t>丰富群众业余生活，提高群众幸福指数</t>
  </si>
  <si>
    <t>三新村路基建设</t>
  </si>
  <si>
    <t>新乡片3-6组长550米，宽3.5米，五星渠尾端长600米，宽6米，农科站3组至新建1组中心路长950米，宽6米，新建通组通户路基长1750米，宽4.5米</t>
  </si>
  <si>
    <t>路基建设3850米</t>
  </si>
  <si>
    <t>方便群众出行及农资运输</t>
  </si>
  <si>
    <t>三新村渠道疏洗</t>
  </si>
  <si>
    <t>新乡中心渠、五星马路渠道、新安7-8组抗旱渠</t>
  </si>
  <si>
    <t>新乡中心渠1100米、五星马路渠道650米、新安7-8组抗旱渠1100米</t>
  </si>
  <si>
    <t>渠道疏洗2850米</t>
  </si>
  <si>
    <t>农村机埠建设</t>
  </si>
  <si>
    <t>三新村新乡尾渠排渍电排更新</t>
  </si>
  <si>
    <t>三新村新建片</t>
  </si>
  <si>
    <t>新乡尾渠排渍电排更新</t>
  </si>
  <si>
    <t>排渍电排更新一座</t>
  </si>
  <si>
    <t>桥梁建设</t>
  </si>
  <si>
    <t>三新村五新渠桥建设</t>
  </si>
  <si>
    <t>三新村五新渠末端与振兴渠交界处</t>
  </si>
  <si>
    <t>桥梁建设长14米，宽5米</t>
  </si>
  <si>
    <t>建设桥梁1座</t>
  </si>
  <si>
    <t>涵管涵闸建设</t>
  </si>
  <si>
    <t>三新村涵管涵闸建设</t>
  </si>
  <si>
    <t>村新建4组南胜公路段</t>
  </si>
  <si>
    <t>涵管涵闸建设一处</t>
  </si>
  <si>
    <t>改善公共基础设施配套，使农户的基本农业生产得到保障</t>
  </si>
  <si>
    <t>品牌打造和展销平台</t>
  </si>
  <si>
    <t>三新村现代农业产业中心建设项目</t>
  </si>
  <si>
    <t>三新村24组</t>
  </si>
  <si>
    <t>农产品收购及仓储加工、龙虾分拣、电商直播中心</t>
  </si>
  <si>
    <t>发展村集体经济，增加脱贫户就业岗位</t>
  </si>
  <si>
    <t>带动当地群众与脱贫户就业岗位，增加脱贫户收入。发展集体经济收入</t>
  </si>
  <si>
    <t>沙港市村</t>
  </si>
  <si>
    <t>沙港市村建设新能源汽车充电站</t>
  </si>
  <si>
    <t>建设300平方米的新能源汽车充电站，安装充电桩2个、变压器、高压电缆、雨棚、摄像头等</t>
  </si>
  <si>
    <t>满足新能源汽车充电需求</t>
  </si>
  <si>
    <t>农产品直播仓储基础设施建设</t>
  </si>
  <si>
    <t>沙港市村仓储基础建设</t>
  </si>
  <si>
    <t>农丰片区6组</t>
  </si>
  <si>
    <t>建设300平方米的厂房及地面硬化，建设农产品储存仓一座，300米农产品晾晒区修建护栏，直播工具1套</t>
  </si>
  <si>
    <t>为村集体增收3万元以上</t>
  </si>
  <si>
    <t>集体资产改造</t>
  </si>
  <si>
    <t>沙港市村农学片旧学校改造</t>
  </si>
  <si>
    <t>农学片区13组</t>
  </si>
  <si>
    <t>农学片区旧学校围墙修缮，区域范围清洁扫障及地面硬化</t>
  </si>
  <si>
    <t>为村集体增收5万元以上</t>
  </si>
  <si>
    <t>沙港市村2025年人居环境整治</t>
  </si>
  <si>
    <t>全村清基扫障</t>
  </si>
  <si>
    <t>沙港市村渠道疏洗</t>
  </si>
  <si>
    <t>全村辖区12公里</t>
  </si>
  <si>
    <t>渠道梳洗12000米</t>
  </si>
  <si>
    <t>沙港市村居道路硬化及路面黑化</t>
  </si>
  <si>
    <t>农学片区2、312组，长1400米。卫星片区34组，长850米。全村道路路面修复、路基修建浩卫路、卫星中心路路面黑化</t>
  </si>
  <si>
    <t>修建道路2公里以上、路面黑化4公里以上</t>
  </si>
  <si>
    <t>农村涵闸建 设及排涝水泵更换</t>
  </si>
  <si>
    <t>沙港市村涵闸建设及排涝水泵更换</t>
  </si>
  <si>
    <t>浩明片区1组1处、4组2处、8组1处，农学片区7组1处、8组1处，卫星片区7组1处，农丰片区8组1处。农学片区8组排涝水泵更换</t>
  </si>
  <si>
    <t>建设涵闸8座，更换水泵1台</t>
  </si>
  <si>
    <t>农村沟渠改造建设及主渠道疏浚护基</t>
  </si>
  <si>
    <t>沙港市村沟渠改造建设及主渠道疏浚护基</t>
  </si>
  <si>
    <t>农学片区1-8组农学中心沟U型渠道护坡3000米及增设涵闸，农丰片区1-5组、8-10组农丰中心沟、农丰1组U型渠道护坡2980米及增设涵闸。农学电排渠3000米、振兴渠2200米疏浚护基</t>
  </si>
  <si>
    <t>U型渠道护坡5980米以上、渠道疏浚护基5200米</t>
  </si>
  <si>
    <t>保障农田用水效果明显，抗旱排涝</t>
  </si>
  <si>
    <t>农村美丽屋场建设</t>
  </si>
  <si>
    <t>沙港市村美丽屋场建设</t>
  </si>
  <si>
    <t>4处屋场路面硬化、环境整治及配套设施等建设</t>
  </si>
  <si>
    <t>改善农村人居环境提升村民生活质量</t>
  </si>
  <si>
    <t>沙港市村18组与35组、16组与33组人行桥建设</t>
  </si>
  <si>
    <t>桥长25米、宽4.5米，桥长6米、宽3.5米</t>
  </si>
  <si>
    <t>建设人行桥2座，增添全村桥梁安全护栏</t>
  </si>
  <si>
    <t>满足群众出行方便，保证群众安全</t>
  </si>
  <si>
    <t>玖丰庙村</t>
  </si>
  <si>
    <t>玖丰庙村居民线道路硬化</t>
  </si>
  <si>
    <t>玖丰庙村六合片2组、4组、7组路面硬化1500米，全新片3组、4组、9组路面硬化1500米</t>
  </si>
  <si>
    <t>道路硬化1.5公里</t>
  </si>
  <si>
    <t>玖丰庙村境内渠道疏洗2000米</t>
  </si>
  <si>
    <t>34组、25组、26组、33组渠2000米</t>
  </si>
  <si>
    <t>疏浚渠道2000米</t>
  </si>
  <si>
    <t>玖丰庙村2025年人居环境整治</t>
  </si>
  <si>
    <t>全村清基扫障及卫生保洁</t>
  </si>
  <si>
    <t>玖丰庙村2组桥梁建设</t>
  </si>
  <si>
    <t>玖丰庙村1-2组桥梁建设一座</t>
  </si>
  <si>
    <t>农村涵闸建设</t>
  </si>
  <si>
    <t>玖丰庙村东美片4-5组涵闸建设</t>
  </si>
  <si>
    <t>玖丰庙村东美片4.5组涵闸建设一座</t>
  </si>
  <si>
    <t>建设涵闸一座</t>
  </si>
  <si>
    <t>玖丰庙村六合中心渠渠道疏洗</t>
  </si>
  <si>
    <t>1.六合中心渠1200米，底宽3米、
面宽6米、高2米渠道疏洗，渠道两侧清基扫障
2.4组通敬老院出水沟780米.底宽2米、面宽4米、高1米渠道疏洗，渠道两侧清基扫障</t>
  </si>
  <si>
    <t>疏通排渍，满足1组.2组.3组.4组.5组.6组.7组.8组、农户农业用水</t>
  </si>
  <si>
    <t>满足1组.2组.3组.
4组.5组.6组.7组.
8组、农户农业用水</t>
  </si>
  <si>
    <t>玖丰庙村反帝渠疏洗及建设</t>
  </si>
  <si>
    <t>1、反帝渠渠道疏洗约1900米，底宽约6米，面宽约8米；2、反帝渠旁道路坍塌，切割路口，新建挡板墙；3、路口开挖，涵洞填埋。</t>
  </si>
  <si>
    <t>玖丰庙村反帝渠疏洗及建设可提升玖丰庙村的防洪标准，解决排涝问题，特别是枯水季节小龙虾水源供给稳定，群众农田用水效果改善，受益农户525户2080余人，稻虾面积4700多亩</t>
  </si>
  <si>
    <t>提高电排蓄水抗旱，防灾减灾能力，增强农田进出水稳定。</t>
  </si>
  <si>
    <t>农产品仓储保鲜冷链基础设施建设，产地初加工和精深加工市场建设和农村物流</t>
  </si>
  <si>
    <t>玖丰庙村龙虾分拣、农产品加工厂房建设</t>
  </si>
  <si>
    <t>建设龙虾分拣及农产品加工厂房各一座</t>
  </si>
  <si>
    <t>解决劳动就业10人以上</t>
  </si>
  <si>
    <t>玖丰庙村酿酒厂厂房一座</t>
  </si>
  <si>
    <t>玖丰庙村酿酒厂</t>
  </si>
  <si>
    <t>建设酿酒厂厂房一座</t>
  </si>
  <si>
    <t>玖丰庙村庭院经济</t>
  </si>
  <si>
    <t>益丰垸村</t>
  </si>
  <si>
    <t>益丰垸村庭院经济</t>
  </si>
  <si>
    <t>窄路加宽</t>
  </si>
  <si>
    <t>益丰垸村八一电排渠段道路建设</t>
  </si>
  <si>
    <t>益丰片区八一电排</t>
  </si>
  <si>
    <t>益丰片八一电排渠段道路1400米，加宽1米，厚0.2米</t>
  </si>
  <si>
    <t>方便群众进出，改善农村电排周边道路环境</t>
  </si>
  <si>
    <t>道路新建</t>
  </si>
  <si>
    <t>益丰垸村金华片2-5组道路新建</t>
  </si>
  <si>
    <t>益丰垸村金华2-5组大堤</t>
  </si>
  <si>
    <t>金华片2-5组道路新建，昌1000米，宽3.5米，厚0.2米</t>
  </si>
  <si>
    <t>改善41户106人群众安 全出行、生产生活等条件</t>
  </si>
  <si>
    <t>桥梁新建</t>
  </si>
  <si>
    <t>益丰垸村桥梁建设</t>
  </si>
  <si>
    <t>卫国6组与拥锋5组交界处、卫国5组与金华7组交界处</t>
  </si>
  <si>
    <t>6.5米宽，22米长桥梁建设、6.5米宽，18米长桥梁建设</t>
  </si>
  <si>
    <t>改善35户120人群众安 全出行、生产生活等条件</t>
  </si>
  <si>
    <t>光伏发电</t>
  </si>
  <si>
    <t>益丰垸村益丰6组光伏电站建设</t>
  </si>
  <si>
    <t>益丰6组</t>
  </si>
  <si>
    <t>50千瓦光伏电站，保证美丽屋场日常用电</t>
  </si>
  <si>
    <t>改善11户35人群众安 全出行、生产生活等条件</t>
  </si>
  <si>
    <t>益丰垸2025年人居环境整治</t>
  </si>
  <si>
    <t>益丰垸全村</t>
  </si>
  <si>
    <t>益丰垸村全村房前屋后、沟渠及所有公共区域清基</t>
  </si>
  <si>
    <t>渠道疏挖</t>
  </si>
  <si>
    <t>益丰垸村1-40组渠道疏挖</t>
  </si>
  <si>
    <t>益丰垸村1-40组</t>
  </si>
  <si>
    <t>1-40组渠道疏挖</t>
  </si>
  <si>
    <t>改善95户247人群众安 全出行、生产生活等条件</t>
  </si>
  <si>
    <t>涵闸新建</t>
  </si>
  <si>
    <t>益丰垸村卫国2组涵闸新建</t>
  </si>
  <si>
    <t>卫国2组</t>
  </si>
  <si>
    <t>卫国2组涵闸新建</t>
  </si>
  <si>
    <t>改善18户47人群众安 全出行、生产生活等条件</t>
  </si>
  <si>
    <t>多功能仓库建设</t>
  </si>
  <si>
    <t>益丰垸村多功能仓库建设</t>
  </si>
  <si>
    <t>总占地面积1200平方米，其中仓库面积35*16约560平方米，分割成两间。</t>
  </si>
  <si>
    <t>益丰村村仓库建设后，预计小龙虾收购场地租赁5万元（以往来村集体协商收益作评估），红白喜事年收入2万元，稻谷存放及收购2万元，共计年收入9万元左右。</t>
  </si>
  <si>
    <t>增加本土农户务工岗位，增加闲散劳动力收入</t>
  </si>
  <si>
    <t>新滨村</t>
  </si>
  <si>
    <t>新滨村7组及18组公路加宽</t>
  </si>
  <si>
    <t>新滨村7组及18组</t>
  </si>
  <si>
    <t>新滨村7组及18组公路加宽长530米，宽1米，厚0.2米</t>
  </si>
  <si>
    <t>方便群众出行</t>
  </si>
  <si>
    <t>带动物资流通</t>
  </si>
  <si>
    <t>南洲镇</t>
  </si>
  <si>
    <t>南洲镇垃圾转运点建设项目</t>
  </si>
  <si>
    <t>购买488个240升垃圾桶</t>
  </si>
  <si>
    <t>南山村</t>
  </si>
  <si>
    <t>渠道硬化及疏浚</t>
  </si>
  <si>
    <t>对25组-30组、23组进行渠道硬化及疏浚</t>
  </si>
  <si>
    <t>为农田用水提供高效方便的渠道</t>
  </si>
  <si>
    <t>带动生产</t>
  </si>
  <si>
    <t>29组、33组、34组道路建设</t>
  </si>
  <si>
    <t>对29组、33组、34沿线道路硬化</t>
  </si>
  <si>
    <t>29组、33组、34组沿线道路硬化帮助产销，方便农产品运输，方便村民出行。</t>
  </si>
  <si>
    <t>帮助产销</t>
  </si>
  <si>
    <t>33组-28组提质改造</t>
  </si>
  <si>
    <t>对33组-28组道路新增沥青道路</t>
  </si>
  <si>
    <t>为村民提供高效出行的道路，方便农产品进出销售</t>
  </si>
  <si>
    <t>25组-23组提质改造</t>
  </si>
  <si>
    <t>对25组-23组新增沥青道路</t>
  </si>
  <si>
    <t>23-10组提质改造</t>
  </si>
  <si>
    <t>对23-10组新增沥青道路</t>
  </si>
  <si>
    <t>投资分红</t>
  </si>
  <si>
    <t>投资南洲农业新建冷库</t>
  </si>
  <si>
    <t>投资湖南南洲农业有限公司新建冷库</t>
  </si>
  <si>
    <t>预计村集体经济每年增收30万元。</t>
  </si>
  <si>
    <t>增加村集体经济收入</t>
  </si>
  <si>
    <t>水产品加工</t>
  </si>
  <si>
    <t>中华鳖育繁推一体化建设项目</t>
  </si>
  <si>
    <t>新建500平厂房及配套设施</t>
  </si>
  <si>
    <t>预计村集体经济每年增收8万元。</t>
  </si>
  <si>
    <t>中央第二批资金，和美乡村建设</t>
  </si>
  <si>
    <t>班嘴村</t>
  </si>
  <si>
    <t>班嘴村19组公路建设</t>
  </si>
  <si>
    <t>班嘴村19组</t>
  </si>
  <si>
    <t>新建公路长470米，宽2.5米</t>
  </si>
  <si>
    <t>班嘴村5组.6组.7组渠道护坡</t>
  </si>
  <si>
    <t>班嘴村5组.6组.7组</t>
  </si>
  <si>
    <t>新建护坡2300米</t>
  </si>
  <si>
    <t>班嘴村33组公路建设</t>
  </si>
  <si>
    <t>班嘴村33组</t>
  </si>
  <si>
    <t>新建公路长480米，宽2.5米</t>
  </si>
  <si>
    <t>班嘴村25.26组渠道护坡</t>
  </si>
  <si>
    <t>班嘴村25.26组</t>
  </si>
  <si>
    <t>新建1100米</t>
  </si>
  <si>
    <t>大滟渔村</t>
  </si>
  <si>
    <t>大滟渔村5组道路硬化</t>
  </si>
  <si>
    <t>大滟渔村5组</t>
  </si>
  <si>
    <t>大滟渔村5组黎树处至助农农业处，长1000米，宽3.5米，厚20公分</t>
  </si>
  <si>
    <t>完成大滟渔村5组道路硬化长1000米，宽3.5米，厚20公分</t>
  </si>
  <si>
    <t>方便群众出行，提高村民的满意度和幸福感</t>
  </si>
  <si>
    <t>3.5.6组渠道疏浚衬砌</t>
  </si>
  <si>
    <t>大滟渔村3.5.6组</t>
  </si>
  <si>
    <t>大滟渔村3.5.6组渠道衬砌4800米</t>
  </si>
  <si>
    <t>完成大滟渔村3.5.6组渠道衬砌4800米</t>
  </si>
  <si>
    <t>保障村民生产用水，促进增产提质，增加村民收入</t>
  </si>
  <si>
    <t>农产品加工</t>
  </si>
  <si>
    <t>特色坛子菜加工厂</t>
  </si>
  <si>
    <t>大滟渔村
2组</t>
  </si>
  <si>
    <t>购置加工设备</t>
  </si>
  <si>
    <t>荷花嘴村</t>
  </si>
  <si>
    <t>荷花嘴村稻谷加工烘干厂</t>
  </si>
  <si>
    <t>23组</t>
  </si>
  <si>
    <t>荷花嘴村农产品储备中心，1000平方米的厂房建设、机械设备等。</t>
  </si>
  <si>
    <t>创造就业岗位，为群众提供农产品销售渠道</t>
  </si>
  <si>
    <t>为群众提供农产品销售渠道</t>
  </si>
  <si>
    <t>荷花嘴村制衣厂建设</t>
  </si>
  <si>
    <t>制衣厂厂房搭建800平方米建设机械设备等</t>
  </si>
  <si>
    <t>创造就业岗位20个，增加群众收入</t>
  </si>
  <si>
    <t>为群众提供就业岗位</t>
  </si>
  <si>
    <t>南洲村</t>
  </si>
  <si>
    <t>南洲村大建6组至新港1组道路建设</t>
  </si>
  <si>
    <t>大建6组至新港1组全长2500米*4.5米宽的道路建设</t>
  </si>
  <si>
    <t>修建农村道路，为村民提供高效出行的道路，方便农产品进出销售</t>
  </si>
  <si>
    <t>提供进出方便的宽阔道路</t>
  </si>
  <si>
    <t>中央第二批资金，基础设施补短板</t>
  </si>
  <si>
    <t>涵闸建设</t>
  </si>
  <si>
    <t>南洲村5处涵闸建设</t>
  </si>
  <si>
    <t>丁家城10组、大郎城5组大郎城10组、大建3组、大建13组</t>
  </si>
  <si>
    <t>为村民的农业生产安全提供保障</t>
  </si>
  <si>
    <t>南洲村道路加宽</t>
  </si>
  <si>
    <t>白马圻电排渠旁3500米长道路加宽1.5米</t>
  </si>
  <si>
    <t>南洲村桥梁建设</t>
  </si>
  <si>
    <t>大建7组电排沟新建1座桥梁</t>
  </si>
  <si>
    <t>稻虾米烘干加工厂</t>
  </si>
  <si>
    <t>南洲村稻虾米烘干加工厂</t>
  </si>
  <si>
    <t>丁家城10组新建1500平方米的烘干加工厂</t>
  </si>
  <si>
    <t>壮大集体经济</t>
  </si>
  <si>
    <t>为群众提供农产品销售渠道及20个就业岗位</t>
  </si>
  <si>
    <t>大郎城10组、11组、14组</t>
  </si>
  <si>
    <t>大郎城10组和14组2000米长*3.5米宽的路面硬化</t>
  </si>
  <si>
    <t>丁家城5组道路建设</t>
  </si>
  <si>
    <t>2.5米宽，300米长</t>
  </si>
  <si>
    <t>烟草至瑞光至新港1组</t>
  </si>
  <si>
    <t>4.5米宽，2400米长</t>
  </si>
  <si>
    <t>青鱼村</t>
  </si>
  <si>
    <t>渠道梳洗</t>
  </si>
  <si>
    <t>青鱼村9组、10组</t>
  </si>
  <si>
    <t>青鱼村27组、28组2000米渠道梳洗</t>
  </si>
  <si>
    <t>改善村内环境</t>
  </si>
  <si>
    <t>增加群众的满意度和幸福感</t>
  </si>
  <si>
    <t>产业服务支撑</t>
  </si>
  <si>
    <t>康养中心建设</t>
  </si>
  <si>
    <t>青鱼村17组</t>
  </si>
  <si>
    <t>青鱼村17组康养中心建设、厕所改造</t>
  </si>
  <si>
    <t>修建医院，方便村民养老及看病就医。</t>
  </si>
  <si>
    <t>清水堰村养猪场建设</t>
  </si>
  <si>
    <t>清水堰村</t>
  </si>
  <si>
    <t>清水堰村30组</t>
  </si>
  <si>
    <t>5000平方米的养殖厂地建设及机械设备等</t>
  </si>
  <si>
    <t>创造就业岗位10个，增加脱贫户收入</t>
  </si>
  <si>
    <t>为脱贫户提供就业岗位</t>
  </si>
  <si>
    <t>早稻育秧大棚</t>
  </si>
  <si>
    <t>清水堰村19组</t>
  </si>
  <si>
    <t>早稻育秧大棚1000平方米</t>
  </si>
  <si>
    <t>有效增产稳产</t>
  </si>
  <si>
    <t>育秧有利于培育壮秧，提高秧苗素质，栽培后缓苗时间短，成苗快，秧苗栽插成活率高</t>
  </si>
  <si>
    <t>高质量庭院经济</t>
  </si>
  <si>
    <t>清水堰村香橼种植</t>
  </si>
  <si>
    <t>清水堰村农户房前屋后</t>
  </si>
  <si>
    <t>高亩产收益，市场需求稳定、药用成分丰富，以及观赏性强</t>
  </si>
  <si>
    <t>肯有显著的经济价值，药用保健价值和生态效益</t>
  </si>
  <si>
    <t>洗马湖村</t>
  </si>
  <si>
    <t>洗马湖村洗马桥旁农村道路修建</t>
  </si>
  <si>
    <t>修建农村道路1500米</t>
  </si>
  <si>
    <t>修建农村道路1500米，包括洗马桥旁抗旱渠道路维修新建为村民提供高效出行的道路，方便农产品进出销售</t>
  </si>
  <si>
    <t>为村民出行提供方便的宽阔道路</t>
  </si>
  <si>
    <t>新张村</t>
  </si>
  <si>
    <t>新张村15-16组道路建设</t>
  </si>
  <si>
    <t>新张村15-16组</t>
  </si>
  <si>
    <t>长700米，宽4.5米，厚度0.2米，路基建设700米*5米，机械整平，砾石铺底</t>
  </si>
  <si>
    <t>改善群众出行条件，方便农村农资运输</t>
  </si>
  <si>
    <t>新张村13.14.19.26组道路建设</t>
  </si>
  <si>
    <t>新张村13.14.19.26组</t>
  </si>
  <si>
    <t>1、长度1000米，宽4.5米，厚度0.2米，路基建设1000米*5米，机械整平，砾石铺底；2、长度1000米，宽3.5米，厚度0.2米，路基建设1000米*4.2米，机械整平，砾石铺底；3、沟渠衬砌，整长2000米，高度2米，混凝土浇筑</t>
  </si>
  <si>
    <t>新张村18.19.20.21.22组道路建设</t>
  </si>
  <si>
    <t>新张村18.19.20.21.22组</t>
  </si>
  <si>
    <t>长度1200米，宽度3.5米，厚度0.2米，路基建设，1200米*4.2米，机械整平，砾石铺底</t>
  </si>
  <si>
    <t>改善群众出行条件，方便农村农资运输，辐射临近两个行政村</t>
  </si>
  <si>
    <t>新张村1.2.3组道路建设</t>
  </si>
  <si>
    <t>新张村1.2.3组</t>
  </si>
  <si>
    <t>长度1800米，宽度3.5米，厚度0.2米，路基建设，1800米*4.2米，机械整平，砾石铺底</t>
  </si>
  <si>
    <t>南县鑫旺米业有限公司</t>
  </si>
  <si>
    <t>南洲镇新张村19组</t>
  </si>
  <si>
    <t>粮食储备仓库</t>
  </si>
  <si>
    <t>年收益保底4万元</t>
  </si>
  <si>
    <t>新张村桥梁建设</t>
  </si>
  <si>
    <t>新张村16-18组</t>
  </si>
  <si>
    <t>该桥长35米，宽5.5米，高5.5米，跨度10米，桥面厚度0.35米，桥面两边用钢筋混凝土浇筑防护墙</t>
  </si>
  <si>
    <t>育才村</t>
  </si>
  <si>
    <t>育才村6.15.31组农村道路建设</t>
  </si>
  <si>
    <t>育才村6组路面硬化</t>
  </si>
  <si>
    <t>育才村12.17组农村道路建设</t>
  </si>
  <si>
    <t>育才村12.17组至路面硬化</t>
  </si>
  <si>
    <t>配套设施建设</t>
  </si>
  <si>
    <t>育才村厂房配套设施建设</t>
  </si>
  <si>
    <t>创造就业岗位，增加群众收入</t>
  </si>
  <si>
    <t>壮大村集体经济</t>
  </si>
  <si>
    <t>育才村1.5组涵闸建设</t>
  </si>
  <si>
    <t>育才村1.5组处涵闸建设</t>
  </si>
  <si>
    <t>改善村内渠道，改善村内渠道排灌，旱涝保收</t>
  </si>
  <si>
    <t>长胜村</t>
  </si>
  <si>
    <t>渠道清洗</t>
  </si>
  <si>
    <t>渠道清洗7750米（全村）</t>
  </si>
  <si>
    <t>长胜村涵闸建设</t>
  </si>
  <si>
    <t>长胜村22、24、38组</t>
  </si>
  <si>
    <t>长胜村22组1座、24组2个，38组1个</t>
  </si>
  <si>
    <t>方便农田灌溉</t>
  </si>
  <si>
    <t>长胜村路基建设及路面硬化</t>
  </si>
  <si>
    <t>长胜村4、5、13、35组</t>
  </si>
  <si>
    <t>长胜村4、5、13组长1800米，宽4米；35组长300米，宽3米</t>
  </si>
  <si>
    <t>改善群众出行条件，提升居民幸福感</t>
  </si>
  <si>
    <t>长胜村U型槽建设</t>
  </si>
  <si>
    <t>长胜村6、7、30、35、40组</t>
  </si>
  <si>
    <t>长胜村6组300米，7组300米，30组600米，35组300米，40组335米</t>
  </si>
  <si>
    <t>长胜村现浇护坡建设</t>
  </si>
  <si>
    <t>长胜村11、18、44组</t>
  </si>
  <si>
    <t>长胜村11组250米、18组630米、44组210米</t>
  </si>
  <si>
    <t>长胜村养殖业庭院经济项目</t>
  </si>
  <si>
    <t>长胜村151户养殖鸡鸭鹅</t>
  </si>
  <si>
    <t>户均增收2000元</t>
  </si>
  <si>
    <t>中鱼口镇</t>
  </si>
  <si>
    <t>中鱼口镇垃圾转运点建设项目</t>
  </si>
  <si>
    <t>购置510个240L垃圾桶</t>
  </si>
  <si>
    <t>完成510个240L垃圾桶购置</t>
  </si>
  <si>
    <t>受益农户11200余户，受益农户满意度100%</t>
  </si>
  <si>
    <t>艳新村</t>
  </si>
  <si>
    <t>艳新游班公路拓宽硬化建设</t>
  </si>
  <si>
    <t>艳新村15组、
25-27组</t>
  </si>
  <si>
    <t>艳新村15组、25-27组公路路基拓宽1.5米，长2500米</t>
  </si>
  <si>
    <t>完成2500米路基建设</t>
  </si>
  <si>
    <t>改善群众生产生活出行条件</t>
  </si>
  <si>
    <t>艳新村7、8组公路拓宽硬化建设</t>
  </si>
  <si>
    <t>艳新村7-8组</t>
  </si>
  <si>
    <t>艳新村7-8组公路路基拓宽1.5米，长1000米</t>
  </si>
  <si>
    <t>完成1000米路基建设</t>
  </si>
  <si>
    <t>艳新村12、13组公路拓宽硬化建设</t>
  </si>
  <si>
    <t>艳新村12-13组</t>
  </si>
  <si>
    <t>艳新村12-13组公路路基拓宽1.5米，长1400米</t>
  </si>
  <si>
    <t>完成1400米路基建设</t>
  </si>
  <si>
    <t>公共照明设施</t>
  </si>
  <si>
    <t>艳新村亮化建设</t>
  </si>
  <si>
    <t>全村</t>
  </si>
  <si>
    <t>在全村安装6米杆，100瓦的太阳能灯，行距35米，预计需安装200余个。</t>
  </si>
  <si>
    <t>完成4500米亮化建设</t>
  </si>
  <si>
    <t>改善群众生活出行条件</t>
  </si>
  <si>
    <t>艳新村小型排灌机埠建设</t>
  </si>
  <si>
    <t>艳新村10组南茅复线处</t>
  </si>
  <si>
    <t>75千瓦电动机的配套设备</t>
  </si>
  <si>
    <t>完成机埠建设</t>
  </si>
  <si>
    <t>改善群众生产排灌条件</t>
  </si>
  <si>
    <t>稻谷加工</t>
  </si>
  <si>
    <t>艳新村稻谷烘干厂建设</t>
  </si>
  <si>
    <t>艳新村25组</t>
  </si>
  <si>
    <t>艳新村25组5000平方的厂房建设</t>
  </si>
  <si>
    <t>完成厂房建设</t>
  </si>
  <si>
    <t>提高群众经济效益，为集体经济创收</t>
  </si>
  <si>
    <t>艳新村25、24组疏河垂钓基地建设</t>
  </si>
  <si>
    <t>艳新村25、24组</t>
  </si>
  <si>
    <t>艳新村24、25组建设垂钓台20个</t>
  </si>
  <si>
    <t>完成20个垂钓台建设</t>
  </si>
  <si>
    <t>艳新村30组、9组稻蟹养殖产业</t>
  </si>
  <si>
    <t>艳新村30组新征渔场
艳新村9组艳东渔池</t>
  </si>
  <si>
    <t>在艳新村30组新征渔场128.44和艳新村9组艳东渔池34亩实施稻蟹套养。</t>
  </si>
  <si>
    <t>完成162.44亩稻蟹套养</t>
  </si>
  <si>
    <t>增加村级集体经济收入</t>
  </si>
  <si>
    <t>农村道路建设（通村，通户路）</t>
  </si>
  <si>
    <t>艳洲村</t>
  </si>
  <si>
    <t>艳洲村7、10组公路建设</t>
  </si>
  <si>
    <t>艳洲村7、10组产业发展主道路扩建长度1200米，宽度3.5米，厚度20公分</t>
  </si>
  <si>
    <t>完成艳洲村7、10组1200米产业发展主道路的扩建</t>
  </si>
  <si>
    <t>改善群众出行条件，为农副产品运输提供便利条件。</t>
  </si>
  <si>
    <t>农村道路建设（通村路、通户路、小型桥梁等）</t>
  </si>
  <si>
    <t>艳洲村光明8组连接西河4组建设一座中心桥</t>
  </si>
  <si>
    <t>艳洲村光明片区8组和西河片区4组</t>
  </si>
  <si>
    <t>艳洲村光明8组连接西河4组建设中心桥，全长30米，6米宽，20公分路面，</t>
  </si>
  <si>
    <t>艳洲村5、9组公路建设</t>
  </si>
  <si>
    <t>艳洲村5、9组产业发展主道路扩建长度1200米，宽度3.5米，厚度20公分</t>
  </si>
  <si>
    <t>加工业</t>
  </si>
  <si>
    <t>艳洲村4组分拣厂及基础配套设施建设</t>
  </si>
  <si>
    <t>艳洲村光明片区4组</t>
  </si>
  <si>
    <t>艳洲村光明4组建设分拣厂及基础配套设施，总面积1000平方</t>
  </si>
  <si>
    <t>提升群众的经济收益，可带动20人就业，可为农副产品提供便利条件，预计村集体增收8万元。</t>
  </si>
  <si>
    <t>同湖村</t>
  </si>
  <si>
    <t>同湖村二十七组公路硬化</t>
  </si>
  <si>
    <t>同湖村二十七组居民线硬化长1200米，宽3米</t>
  </si>
  <si>
    <t>完成1200米公路硬化</t>
  </si>
  <si>
    <t>改善群众生产生活出行条件，为稻虾养殖销售提供便利运输条件及方便产品外销</t>
  </si>
  <si>
    <t>农村道路建设（通村、通户路）</t>
  </si>
  <si>
    <t>中富村</t>
  </si>
  <si>
    <t>中富村三横渠28组道路硬化建设</t>
  </si>
  <si>
    <t>中富村28组</t>
  </si>
  <si>
    <t>三横渠28组段道路硬化长300米，宽2.5米</t>
  </si>
  <si>
    <t>完成新建公路300米。</t>
  </si>
  <si>
    <t>改善群众生产生活出行条件，为稻虾养殖销售提供便利运输条件。</t>
  </si>
  <si>
    <t>中富村27组道路硬化建设</t>
  </si>
  <si>
    <t>中富村27组</t>
  </si>
  <si>
    <t>27组道路硬化建设长200米，宽2.5米</t>
  </si>
  <si>
    <t>完成新建公路200米。</t>
  </si>
  <si>
    <t>改善群众生产生活出行条
件，为稻虾养殖销售提供
便利运输条件。</t>
  </si>
  <si>
    <t>驻村帮扶项目</t>
  </si>
  <si>
    <t>中富村零横渠15组抗旱渠出水闸口建设</t>
  </si>
  <si>
    <t>中富村15组</t>
  </si>
  <si>
    <t>15组富民电排长80米出水闸口建设</t>
  </si>
  <si>
    <t>完成富民电排长80米出水闸口建设</t>
  </si>
  <si>
    <t>改善群众生产条
件，便于防汛抗旱工作。</t>
  </si>
  <si>
    <t>中富村四横渠2、3、5、6、8组沟渠垮塌护坡修复建设</t>
  </si>
  <si>
    <t>中富村2、3、5、6、8组</t>
  </si>
  <si>
    <t>2、3、5、6、8组长300米沟渠修复建设</t>
  </si>
  <si>
    <t>完成长300米沟渠修复建设。</t>
  </si>
  <si>
    <t>改善群众生产条
件，利于群众出行安全。</t>
  </si>
  <si>
    <t>中富村4组沟渠护坡建设</t>
  </si>
  <si>
    <t>中富村4组</t>
  </si>
  <si>
    <t>4组长300米沟渠护坡建设</t>
  </si>
  <si>
    <t>完成长300米沟渠护坡建设。</t>
  </si>
  <si>
    <t>改善群众生产生活出行条件，便于防汛抗旱工作。</t>
  </si>
  <si>
    <t>中富村发展稻鱼共生特色养殖产业</t>
  </si>
  <si>
    <t>村集体稻谷与黑鱼共生套养40亩，每亩的成本23300元。</t>
  </si>
  <si>
    <t>每年增加村集体经济收入10-15万元</t>
  </si>
  <si>
    <t>提高群众经济效益，为集体经济创收，可按排2-4个就业岗位。</t>
  </si>
  <si>
    <t>庭院特色种植</t>
  </si>
  <si>
    <t>中富村发展庭院经济项目</t>
  </si>
  <si>
    <t>十一直渠80户35-40亩，农户菜园种植辣椒</t>
  </si>
  <si>
    <t>按时按质完成</t>
  </si>
  <si>
    <t>提高群众经济效益。</t>
  </si>
  <si>
    <t>育新村</t>
  </si>
  <si>
    <t>育新村27组至龙船屋公路硬化</t>
  </si>
  <si>
    <t>育新村27组</t>
  </si>
  <si>
    <t>公路硬化700米*3米*0.2米</t>
  </si>
  <si>
    <t>完成公路硬化700米*3米*0.2米</t>
  </si>
  <si>
    <t>给农户出行、生产带来便利，方便了农产品的运输。</t>
  </si>
  <si>
    <t>育新村7组码头公路硬化</t>
  </si>
  <si>
    <t>育新村7组</t>
  </si>
  <si>
    <t>公路硬化300米*3米*0.2米</t>
  </si>
  <si>
    <t>育新村湖南邦福农业烘干厂建设</t>
  </si>
  <si>
    <t>育新村18组</t>
  </si>
  <si>
    <t>占地面积6亩，建筑面积1200平方(新建1040平方的高标准粮食烘干车间及原料储存厂房、160平方磅房</t>
  </si>
  <si>
    <t>带动村集体经济增收8万元/年</t>
  </si>
  <si>
    <t>提高群众收入水平，提供10个就业岗位（优先脱贫户）。</t>
  </si>
  <si>
    <t xml:space="preserve">
公共照明设施</t>
  </si>
  <si>
    <t>育新村4.5米宽居民线路灯建设</t>
  </si>
  <si>
    <t>和平片区7-11组、陶家片区8-14组、游港片区1组、5-6组、12组、15组一学校路，共计6000米，安装6米杆，100瓦的太阳能灯，间距35米/盏，共计172盏。</t>
  </si>
  <si>
    <t>完成172盏路灯建设</t>
  </si>
  <si>
    <t>白吟浪村</t>
  </si>
  <si>
    <t>白吟浪村入股南县萌种农业科技有限公司蔬菜育苗培育项目</t>
  </si>
  <si>
    <t>白吟浪村太平9组</t>
  </si>
  <si>
    <t>入股南县萌种农业科技有限公司蔬菜育苗培育，投资5年每年固定分红4万元.（现金入股，期满返回本金）</t>
  </si>
  <si>
    <t>带动周边群众增加收入，可按排10个就业岗位。</t>
  </si>
  <si>
    <t>和美乡村建设</t>
  </si>
  <si>
    <t>白吟浪村太和片9至安丰片区9组道路建设</t>
  </si>
  <si>
    <t>太和片9至安丰片区9组</t>
  </si>
  <si>
    <t>长度1600米，20cm厚混凝土路面，10cm厚碎石路基底层，道路宽3.5米</t>
  </si>
  <si>
    <t>改善农田灌溉条件，促进群众增产增收。</t>
  </si>
  <si>
    <t>白吟浪村太和片1-18组道路建设</t>
  </si>
  <si>
    <t>太和片1-18组</t>
  </si>
  <si>
    <t>长度1800米，20cm厚混凝土路面，10cm厚碎石路基底层，道路宽3.5米</t>
  </si>
  <si>
    <t>白吟浪村安丰片6-7组道路建设</t>
  </si>
  <si>
    <t>安丰片6-7组</t>
  </si>
  <si>
    <t>长度480米，20cm厚混凝土路面，10cm厚碎石路基底层，道路宽3.5米</t>
  </si>
  <si>
    <t>白吟浪村太平片3组道路建设</t>
  </si>
  <si>
    <t>太平片3组</t>
  </si>
  <si>
    <t>长度500米，20cm厚混凝土路面，10cm厚碎石路基底层，道路宽3.5米</t>
  </si>
  <si>
    <t>白吟浪村道太和片6组路建设</t>
  </si>
  <si>
    <t>太和片6组</t>
  </si>
  <si>
    <t>长度800米，20cm厚混凝土路面，10cm厚碎石路基底层，道路宽3.5米</t>
  </si>
  <si>
    <t>白吟浪村陶家湖电排至育新电排引水闸修建</t>
  </si>
  <si>
    <t>陶家湖电排至育新电排</t>
  </si>
  <si>
    <t>陶家湖电排至育新电排，长50米*高2米*宽2米修建混凝土灌筑加装引水闸，沟渠衬砌</t>
  </si>
  <si>
    <t>白吟浪村渠道疏浚</t>
  </si>
  <si>
    <t>全村辖区</t>
  </si>
  <si>
    <t>45公里，沟渠疏洗、垃圾清理、涵闸维修等</t>
  </si>
  <si>
    <t>白吟浪村疏河集中排污</t>
  </si>
  <si>
    <t>安丰疏河</t>
  </si>
  <si>
    <t>疏河600米集中污水处理储物池，32户</t>
  </si>
  <si>
    <t>改善群众人居环境，农田灌溉条件。</t>
  </si>
  <si>
    <t>白吟浪村疏河沿线和主村公路路灯更换</t>
  </si>
  <si>
    <t>主村公路和疏河沿线</t>
  </si>
  <si>
    <t>主村公路和疏河沿线路灯更换为带杆路灯间距50米/盏，6000米</t>
  </si>
  <si>
    <t>改善群众通行方便</t>
  </si>
  <si>
    <t>白吟浪村龙虾分拣中心</t>
  </si>
  <si>
    <t>白银村红旗桥</t>
  </si>
  <si>
    <t>搭建厂房和冷库600平方、冷链设备、分拣设备</t>
  </si>
  <si>
    <t>白吟浪村疏河沿线庭院经济</t>
  </si>
  <si>
    <t>疏河沿线</t>
  </si>
  <si>
    <t>发展农户种植和加工土特产</t>
  </si>
  <si>
    <t>带动周边群众增加收入</t>
  </si>
  <si>
    <t>白吟浪村太和片二横渠道衬砌</t>
  </si>
  <si>
    <t>太和片二横渠</t>
  </si>
  <si>
    <t>二横渠长度1800米，底宽平均5米，面宽约9米</t>
  </si>
  <si>
    <t>白吟浪村太和片一横渠渠道衬砌</t>
  </si>
  <si>
    <t>太和片一横渠</t>
  </si>
  <si>
    <t>一横渠长度1600米，底宽平均5米，面宽约10米</t>
  </si>
  <si>
    <t>白吟浪村太和片兜底渠渠道衬砌</t>
  </si>
  <si>
    <t>兜底渠</t>
  </si>
  <si>
    <t>兜底渠长度1800米，底宽平均8米，面宽约12米</t>
  </si>
  <si>
    <t>白吟浪村太平片抗旱渠渠道衬砌</t>
  </si>
  <si>
    <t>抗旱渠</t>
  </si>
  <si>
    <t>抗旱渠长度3300米，底宽平均4米，面宽约7米</t>
  </si>
  <si>
    <t>白吟浪村太平片兜底渠渠道衬砌</t>
  </si>
  <si>
    <t>兜底渠长度3300米，底宽平均4米，面宽约7米</t>
  </si>
  <si>
    <t>白吟浪村安丰片电排抗旱渠渠道衬砌</t>
  </si>
  <si>
    <t>电排抗旱渠</t>
  </si>
  <si>
    <t>抗旱渠长度1000米，底宽平均8米，面宽约12米</t>
  </si>
  <si>
    <t>白吟浪村安丰片九直渠渠道衬砌</t>
  </si>
  <si>
    <t>九直渠</t>
  </si>
  <si>
    <t>抗旱渠长度600米，底宽平均8米，面宽约12米</t>
  </si>
  <si>
    <t>白吟浪村安丰片7组-12组电排抗旱渠渠道衬砌</t>
  </si>
  <si>
    <t>安丰片7.8.9.10.11.12组电排抗旱渠</t>
  </si>
  <si>
    <t>抗旱渠长度600米，底宽平均8米，面宽约10米</t>
  </si>
  <si>
    <t>南仙村</t>
  </si>
  <si>
    <t>南仙村22-24组产业道路的扩建</t>
  </si>
  <si>
    <t>南仙村23-25组产业道路扩建长度500米，宽度3.5米，厚度20公分</t>
  </si>
  <si>
    <t>完成南仙村22-24组500米产业道路的扩建</t>
  </si>
  <si>
    <t>南仙村36组道路硬化</t>
  </si>
  <si>
    <t>南仙村36组道路硬化长度2000米，宽度3米，厚度20公分</t>
  </si>
  <si>
    <t>完成36组2000道路硬化</t>
  </si>
  <si>
    <t>南仙村13-15组渠道疏洗</t>
  </si>
  <si>
    <t>南仙村13-15组渠道疏洗长度1450米，深2.5米，宽4米</t>
  </si>
  <si>
    <t>完成13-15组1450米的渠道疏洗</t>
  </si>
  <si>
    <t>增加蓄水功能，改善水利设施条件</t>
  </si>
  <si>
    <t>常百村</t>
  </si>
  <si>
    <t>常百村五星片10组公路路基建设及路面硬化</t>
  </si>
  <si>
    <t>常百村五星10组</t>
  </si>
  <si>
    <t>常百村五星10组路基建设长1200米宽4.5米，路面硬化长1200米宽3.5米厚0.2米。</t>
  </si>
  <si>
    <t>完成公路路基建设及路面硬化建设1200米</t>
  </si>
  <si>
    <t>方便群众生活生产出行和运输便利</t>
  </si>
  <si>
    <t>常百村常西片2.4组沟渠疏洗</t>
  </si>
  <si>
    <t>常百村常西2.4组</t>
  </si>
  <si>
    <t>常百村常西2.4组沟渠疏洗600米。</t>
  </si>
  <si>
    <t>完成沟渠疏洗600米</t>
  </si>
  <si>
    <t>改善群众生产生活用水条件</t>
  </si>
  <si>
    <t>常百村五星片2.3.7.8.9组沟渠疏洗</t>
  </si>
  <si>
    <t>常百村五星2.3.7.8.9组</t>
  </si>
  <si>
    <t>常百村五星2.3.7.8.9组沟渠疏洗2000米。</t>
  </si>
  <si>
    <t>完成沟渠疏洗2000米</t>
  </si>
  <si>
    <t>农村水利设施建设</t>
  </si>
  <si>
    <t>中鱼口村</t>
  </si>
  <si>
    <t>中鱼口村中永三支渠渠道硬化护坡</t>
  </si>
  <si>
    <t>中鱼口村10--13组</t>
  </si>
  <si>
    <t>渠道全长1800米</t>
  </si>
  <si>
    <t>按时按质完成任</t>
  </si>
  <si>
    <t>建成后能有效的解决排涝、抗旱的能力，能有效改善人居环境。</t>
  </si>
  <si>
    <t>中鱼口村中永一支渠渠道硬化护坡</t>
  </si>
  <si>
    <t>中鱼口村15--19组</t>
  </si>
  <si>
    <t>渠道全长640米</t>
  </si>
  <si>
    <t>建成后能有效的加快排涝、抗旱的能力，提高村容村貌，改善人居环境。</t>
  </si>
  <si>
    <t>中鱼口村永庆片9.8.中鱼片4.9组公路建设</t>
  </si>
  <si>
    <t>中鱼口村9--14组</t>
  </si>
  <si>
    <t>公路全长1500米，路基宽4米，硬化1500米，3米宽，0.2米。</t>
  </si>
  <si>
    <t>中鱼口村永庆片10组公路建设</t>
  </si>
  <si>
    <t>中鱼口村10组</t>
  </si>
  <si>
    <t>公路全长780米，路基宽4米，硬化780米，3米宽，0.2米厚。</t>
  </si>
  <si>
    <t>中鱼口村同洲片6.7组渠道硬化护坡</t>
  </si>
  <si>
    <t>中鱼口村25.26组</t>
  </si>
  <si>
    <t>渠道全长700米</t>
  </si>
  <si>
    <t>中鱼口村同洲片8.11组渠道硬化护坡</t>
  </si>
  <si>
    <t>中鱼口村27.30</t>
  </si>
  <si>
    <t>渠道渠道硬化护坡全长1100米</t>
  </si>
  <si>
    <t>完成1100米渠道硬化护坡</t>
  </si>
  <si>
    <t>中鱼口村同洲片1.2.3组渠道硬化护坡</t>
  </si>
  <si>
    <t>中鱼口村20.21.22组</t>
  </si>
  <si>
    <t>渠道全长1700米</t>
  </si>
  <si>
    <t>中鱼口村同洲3组旧小学公路建设及截流渠渠道硬化</t>
  </si>
  <si>
    <t>中鱼口村22组</t>
  </si>
  <si>
    <t>1.公路路基建设：长64米、宽5米；公路硬化：长64米、宽4.5米、厚0.3米；
2.渠道建设：全长180米，宽3米，深1.8米。</t>
  </si>
  <si>
    <t>完成公路建设64米，宽4.5米、渠道硬化180米。</t>
  </si>
  <si>
    <t>改善群众出行条件，为企业农副产品运输提供便利条件；加快排涝、抗旱的能力，提高村容村貌，改善人居环境。</t>
  </si>
  <si>
    <t>和美乡村建设，湖南冲锋号有限公司中鱼口风干厂、油脂厂基地配套基础设施项目</t>
  </si>
  <si>
    <t>中鱼口村烘干厂建设</t>
  </si>
  <si>
    <t>中鱼口村22组原同洲小学</t>
  </si>
  <si>
    <r>
      <rPr>
        <sz val="16"/>
        <rFont val="宋体"/>
        <charset val="134"/>
      </rPr>
      <t>厂房1个（场地平整：72m</t>
    </r>
    <r>
      <rPr>
        <sz val="16"/>
        <rFont val="Microsoft YaHei"/>
        <charset val="134"/>
      </rPr>
      <t>×</t>
    </r>
    <r>
      <rPr>
        <sz val="16"/>
        <rFont val="宋体"/>
        <charset val="134"/>
      </rPr>
      <t>22m＝1584㎡，场地硬化：72m</t>
    </r>
    <r>
      <rPr>
        <sz val="16"/>
        <rFont val="Microsoft YaHei"/>
        <charset val="134"/>
      </rPr>
      <t>×</t>
    </r>
    <r>
      <rPr>
        <sz val="16"/>
        <rFont val="宋体"/>
        <charset val="134"/>
      </rPr>
      <t>22m</t>
    </r>
    <r>
      <rPr>
        <sz val="16"/>
        <rFont val="Microsoft YaHei"/>
        <charset val="134"/>
      </rPr>
      <t>×</t>
    </r>
    <r>
      <rPr>
        <sz val="16"/>
        <rFont val="宋体"/>
        <charset val="134"/>
      </rPr>
      <t>0.3m＝475.2㎥。钢结构厂房：72m</t>
    </r>
    <r>
      <rPr>
        <sz val="16"/>
        <rFont val="Microsoft YaHei"/>
        <charset val="134"/>
      </rPr>
      <t>×</t>
    </r>
    <r>
      <rPr>
        <sz val="16"/>
        <rFont val="宋体"/>
        <charset val="134"/>
      </rPr>
      <t>22m＝1584㎡），购置烘干设备6台。</t>
    </r>
  </si>
  <si>
    <t>按时按质完成任务，入股冲锋号农业有限公司以分红的方式，每年增加村集体经济收入20.4万元</t>
  </si>
  <si>
    <t>带动周边群众增加收入，可按排4个就业岗位。</t>
  </si>
  <si>
    <t>中鱼口村油脂加工厂建设</t>
  </si>
  <si>
    <r>
      <rPr>
        <sz val="16"/>
        <rFont val="宋体"/>
        <charset val="134"/>
      </rPr>
      <t>厂房1个（场地平整：55m</t>
    </r>
    <r>
      <rPr>
        <sz val="16"/>
        <rFont val="Microsoft YaHei"/>
        <charset val="134"/>
      </rPr>
      <t>×</t>
    </r>
    <r>
      <rPr>
        <sz val="16"/>
        <rFont val="宋体"/>
        <charset val="134"/>
      </rPr>
      <t>20m＝1100㎡.场地硬化：55m</t>
    </r>
    <r>
      <rPr>
        <sz val="16"/>
        <rFont val="Microsoft YaHei"/>
        <charset val="134"/>
      </rPr>
      <t>×</t>
    </r>
    <r>
      <rPr>
        <sz val="16"/>
        <rFont val="宋体"/>
        <charset val="134"/>
      </rPr>
      <t>20m</t>
    </r>
    <r>
      <rPr>
        <sz val="16"/>
        <rFont val="Microsoft YaHei"/>
        <charset val="134"/>
      </rPr>
      <t>×</t>
    </r>
    <r>
      <rPr>
        <sz val="16"/>
        <rFont val="宋体"/>
        <charset val="134"/>
      </rPr>
      <t>0.3m＝330㎥。钢结构厂房：50m</t>
    </r>
    <r>
      <rPr>
        <sz val="16"/>
        <rFont val="Microsoft YaHei"/>
        <charset val="134"/>
      </rPr>
      <t>×</t>
    </r>
    <r>
      <rPr>
        <sz val="16"/>
        <rFont val="宋体"/>
        <charset val="134"/>
      </rPr>
      <t>20m＝1000㎡。冷库建设：5m</t>
    </r>
    <r>
      <rPr>
        <sz val="16"/>
        <rFont val="Microsoft YaHei"/>
        <charset val="134"/>
      </rPr>
      <t>×</t>
    </r>
    <r>
      <rPr>
        <sz val="16"/>
        <rFont val="宋体"/>
        <charset val="134"/>
      </rPr>
      <t>20m=100㎡），购置炼油设备1套。</t>
    </r>
  </si>
  <si>
    <t>按时按质完成任务，入股冲锋号农业有限公司以分红的方式，每年增加村集体经济收入22.2万元</t>
  </si>
  <si>
    <t>中鱼口村同洲片1.2.3组公路建设</t>
  </si>
  <si>
    <t>公路全长1100米，路基宽3.5米，硬化1100米，3米宽，0.2米厚。</t>
  </si>
  <si>
    <t>五福村</t>
  </si>
  <si>
    <t>五福村原复兴洲片13组公路路基建设</t>
  </si>
  <si>
    <t>五福村13组</t>
  </si>
  <si>
    <t>原复兴洲片13组长700米，宽4.5米路基建设</t>
  </si>
  <si>
    <t>完成新建改建公路700米。</t>
  </si>
  <si>
    <t>改善群众生产生活出行条件，促进群众增产增收。</t>
  </si>
  <si>
    <t>五福村原建安片7组公路路基建设</t>
  </si>
  <si>
    <t>五福村21组</t>
  </si>
  <si>
    <t>原建安片7组长1000米，宽4.5米路基建设</t>
  </si>
  <si>
    <t>完成新建改建公路1000米。</t>
  </si>
  <si>
    <t>小北洲村</t>
  </si>
  <si>
    <t>小北洲9组电排渠，10组入湖渠道路新建硬化</t>
  </si>
  <si>
    <t>小北洲9组电排渠，10组入湖渠，宽3.5米全长1800米硬化</t>
  </si>
  <si>
    <t>小北洲村32组道路新建硬化</t>
  </si>
  <si>
    <t>小北洲村32组全长500米，宽3.5米硬化</t>
  </si>
  <si>
    <t>小北洲村35组道路新建硬化</t>
  </si>
  <si>
    <t>小北洲村35组道全长850米，宽3.5米硬化</t>
  </si>
  <si>
    <t>小北洲村38组电排修建</t>
  </si>
  <si>
    <t>小北洲村28-29组抗旱渠加高，涵闸修建</t>
  </si>
  <si>
    <t>小北洲村28-29组抗旱渠900米加高，涵闸修建2处</t>
  </si>
  <si>
    <t>完成小北洲村28-29组抗旱渠900米加高，涵闸修建2处</t>
  </si>
  <si>
    <t>小北洲村30组渠道硬化护坡</t>
  </si>
  <si>
    <t>小北洲村30组渠道硬化护坡，全长500米</t>
  </si>
  <si>
    <t>完成小北洲村30组渠道硬化护坡，全长500米</t>
  </si>
  <si>
    <t>广常村</t>
  </si>
  <si>
    <t>广常村常东12组道路硬化</t>
  </si>
  <si>
    <t>常东12组300米</t>
  </si>
  <si>
    <t>常东12组道路硬化300米长，3.5米宽</t>
  </si>
  <si>
    <t>常东12组道路硬化300米，3.5米宽</t>
  </si>
  <si>
    <t>广常村广福10组道路硬化</t>
  </si>
  <si>
    <t>广福10组400米</t>
  </si>
  <si>
    <t>广福10组400米长宽3.5米道路硬化</t>
  </si>
  <si>
    <t>广福10组400米3.5米宽道路硬化</t>
  </si>
  <si>
    <t>广常村进村部公路加宽</t>
  </si>
  <si>
    <t>广常进村部公路</t>
  </si>
  <si>
    <t>广常村进村部公路加宽20米</t>
  </si>
  <si>
    <t>广常红光8组道路硬化</t>
  </si>
  <si>
    <t>红光8组</t>
  </si>
  <si>
    <t>红光8组公路新建350米长宽3.5米</t>
  </si>
  <si>
    <t>广常村红光12-14组桥梁建设</t>
  </si>
  <si>
    <t>红光12组+14组</t>
  </si>
  <si>
    <t>红光12组+14组农西渠桥梁一个，长12米，宽3.5米</t>
  </si>
  <si>
    <t>广常村常东6-7组桥梁建设</t>
  </si>
  <si>
    <t>常东6-7组</t>
  </si>
  <si>
    <t>常东6-7组建常渠桥梁一个，长15米，宽3.5米</t>
  </si>
  <si>
    <t>广常村广福9-10组沟渠疏洗</t>
  </si>
  <si>
    <t>广福9-10组</t>
  </si>
  <si>
    <t>广福9-10组沟渠疏洗500米长，宽8米</t>
  </si>
  <si>
    <t>广福沟渠疏洗500米长，宽8米</t>
  </si>
  <si>
    <t>广常村广福1-2组沟渠疏洗</t>
  </si>
  <si>
    <t>广福1-2组</t>
  </si>
  <si>
    <t>广福1-2组沟渠疏洗1200米长，宽6米</t>
  </si>
  <si>
    <t>广福沟渠疏洗1200米长，宽6米</t>
  </si>
  <si>
    <t>广常村广福5组沟渠疏洗</t>
  </si>
  <si>
    <t>广福5组</t>
  </si>
  <si>
    <t>广福5组沟渠疏洗500米长，宽8米</t>
  </si>
  <si>
    <t>广常村红光6-7沟渠疏洗</t>
  </si>
  <si>
    <t>红光6-7组</t>
  </si>
  <si>
    <t>红光6-7组沟渠疏洗500米长，宽8米</t>
  </si>
  <si>
    <t>广常村红光片区11、13、14组公路路面维修</t>
  </si>
  <si>
    <t>广常村红光片区11、13、14组公路路面维修（红中渠路段）</t>
  </si>
  <si>
    <t>广常村红光片区11、13、14组21处共775平方米路面维修</t>
  </si>
  <si>
    <t>完成广常村红光片区11、13、14组21处共775平方米路面维修</t>
  </si>
  <si>
    <t>农产品仓储保鲜冷链基础设施建设</t>
  </si>
  <si>
    <t>广常村新建冷库</t>
  </si>
  <si>
    <t>广常村原红光学校</t>
  </si>
  <si>
    <t>冷库80平方米</t>
  </si>
  <si>
    <t>完成冷库80平方米的建设</t>
  </si>
  <si>
    <t>每年租金1万，带动就业村民5个，每个村民每年增加1.5万</t>
  </si>
  <si>
    <t>广常村新建育秧大棚</t>
  </si>
  <si>
    <t>广常村原红光13组</t>
  </si>
  <si>
    <t>育秧大棚5000平方米</t>
  </si>
  <si>
    <t>完成育秧大棚5000平方米的建设</t>
  </si>
  <si>
    <t>每年租金5万，带动就业村民15个，每个村民每年增加1万</t>
  </si>
  <si>
    <t>菱角湖村</t>
  </si>
  <si>
    <t>菱角湖村四组中心公路硬化</t>
  </si>
  <si>
    <t>菱角湖村村四组</t>
  </si>
  <si>
    <t>菱角湖村四组公路道路硬化全长1800米宽3.5米厚0.2</t>
  </si>
  <si>
    <t>完成村道路硬化1800米</t>
  </si>
  <si>
    <t>改善群众生产生活出行条件，为稻虾养殖销售提供便利运输条件</t>
  </si>
  <si>
    <t>菱角湖村一组十字沟渠</t>
  </si>
  <si>
    <t>菱角湖村村一组</t>
  </si>
  <si>
    <t>菱角湖村一组十字沟渠渠道疏洗全长2000米</t>
  </si>
  <si>
    <t>产业园（区）</t>
  </si>
  <si>
    <t>三仙湖镇</t>
  </si>
  <si>
    <t>三仙湖村</t>
  </si>
  <si>
    <t>三仙湖村金之香钢结构烘干厂房建设项目</t>
  </si>
  <si>
    <t>建设钢结构烘干厂房1426.24㎡</t>
  </si>
  <si>
    <t>1.完成钢结构烘干厂房建设1426.24㎡
2.带动农民就业人数1372人，带动脱贫户586户增收
3.村集体预计每年增收9.3万元</t>
  </si>
  <si>
    <t>关帝庙村</t>
  </si>
  <si>
    <t>关帝庙村投资南县农康科技有限公司小龙虾饲料加工项目</t>
  </si>
  <si>
    <t>投入35万元到南县农康科技有限公司进行合作</t>
  </si>
  <si>
    <t>1.签订入股分红协议，村集体预计每年收益2.1万元
2.受益脱贫户和监测对象69户188人
3.预计带动就业8人
4.群众满意度100%</t>
  </si>
  <si>
    <t>农村供水保障设施建设</t>
  </si>
  <si>
    <t>关帝庙村7组蔬菜基地基础设施建设项目</t>
  </si>
  <si>
    <t>渠道疏浚2800米，平整机耕道1200米，新增节水闸4个，新增破路涵闸1处，渠道硬化80米</t>
  </si>
  <si>
    <t>1.渠道疏浚2800米，平整机耕道1200米，新增节水闸4个，新增破路涵闸1处，渠道硬化80米
2.受益脱贫户和监测对象17户37人
3.群众满意度100%</t>
  </si>
  <si>
    <t>万元桥村</t>
  </si>
  <si>
    <t>万元桥村7组-9组公路连接线、万元桥村兆丰机埠渡槽建设项目</t>
  </si>
  <si>
    <t>建设公路总长1350米，宽3.5米，厚0.2米；建设渡槽总长200米，宽1.5米，高1.2米</t>
  </si>
  <si>
    <t>1.公路建设长1350米，宽3.5米，厚0.2米，建设渡槽总长200米，宽1.5米，高1.2米
2.受益脱贫户和监测对象25户38人
3.群众满意度100%</t>
  </si>
  <si>
    <t>带动生产、方便群众出行</t>
  </si>
  <si>
    <t xml:space="preserve">
农村供水保障设施建设</t>
  </si>
  <si>
    <t>中堤村</t>
  </si>
  <si>
    <t>中堤村南县黄鳝无抗养殖试点项目</t>
  </si>
  <si>
    <t>40亩生态化池塘改造包括池塘清淤、挖深、塘形改造、固基、护坡、进排水系统改造，采购水车式增氧设备8台、网箱1520个、苗种采购和其他配套设施安装等</t>
  </si>
  <si>
    <t>1.完成40亩生态化池塘改造，采购水车式增氧设备8台、网箱1520个、苗种采购和其他配套设施安装
2.带动9人就业增收</t>
  </si>
  <si>
    <t>太平桥村</t>
  </si>
  <si>
    <t>太平桥村原飞跃村13组涵闸建设</t>
  </si>
  <si>
    <t>新建涵闸高3米、宽1.5米、长6米；涵口闸门2个、水泥平10个平方米。</t>
  </si>
  <si>
    <t>1.完成涵闸建设，高3米、宽1.5米、长6米；完成建设涵口闸门2个、水泥平10个平方米；
2.太平桥村受益农户126户，脱贫、监测户7户。
3.群众满意度100%</t>
  </si>
  <si>
    <t>烈士桥村</t>
  </si>
  <si>
    <t>烈士桥村常赋桥、义和二组、渔场二组进水涵闸改建</t>
  </si>
  <si>
    <t>常赋桥涵闸垮塌修缮长3米、宽 4米、高3米，义和二组进水涵闸堵塞改扩建长5米、宽4米、高1.5米,渔场二组进水通闸改扩建长5米、宽5米、高2米</t>
  </si>
  <si>
    <t>1.完成常赋桥长3米、宽4米、高3米通闸改建，义和二组长5米、宽4米、高1.5米涵闸改建，渔场二组长5米、宽5米、高2米通闸改建，2.受益农户共 128户，其中脱贫户和监测对象 11户，
3.群众满意度 100%</t>
  </si>
  <si>
    <t>三仙湖村原均丰7组机耕路建设</t>
  </si>
  <si>
    <t>原均丰7组机耕路长350米，宽3米，厚0.2米</t>
  </si>
  <si>
    <t>1.公路建设长350米宽3米厚0.2米；
2.收益脱贫户和监测对象5户9人；
3.群众满意度100%</t>
  </si>
  <si>
    <t>三仙湖村原陈子湖5组至唐长根路面建设</t>
  </si>
  <si>
    <t>原陈子湖5组至唐长根路面长300米，宽3米，厚0.2米</t>
  </si>
  <si>
    <t>1.公路建设长300米宽3米厚0.2米；
2.收益脱贫户和监测对象5户9人；
3.群众满意度100%</t>
  </si>
  <si>
    <t>年丰村</t>
  </si>
  <si>
    <t>调蓄湖电排渠一桥重修</t>
  </si>
  <si>
    <t>重建</t>
  </si>
  <si>
    <t>一座危桥重建，长21米宽10米</t>
  </si>
  <si>
    <t>1.桥梁建设3座；
2.受益脱贫户和监测对象14户31人；
3.群众满意度100%。</t>
  </si>
  <si>
    <t>年丰村危桥重建</t>
  </si>
  <si>
    <t>1.桥梁建设3座；
2.受益脱贫户和监测对象22户59人；
3.群众满意度100%。</t>
  </si>
  <si>
    <t>关帝庙村投资湖南湘之酒业有限公司</t>
  </si>
  <si>
    <t>购买酿酒设备</t>
  </si>
  <si>
    <t>1.购买酿酒设备；
2.受益脱贫户和监测对象69户188人；
3.带动周边群众就业6人；
4.每年村集体经济收入9万元；
5.群众满意度100%。</t>
  </si>
  <si>
    <t>万元桥村入股泽佳盛注塑制品包装有限公司</t>
  </si>
  <si>
    <t>购买2台注塑机</t>
  </si>
  <si>
    <t>1.购买2台注塑机；
2.带动就业20人；
3.增加村集体经济3万元/年；
4.群众满意度100%</t>
  </si>
  <si>
    <t>利群村</t>
  </si>
  <si>
    <t>利群村原新联1-9组排渍沟清淤，利群村1-9组德星湖鱼池抗旱沟清淤。</t>
  </si>
  <si>
    <t>利群村原新联1-9组排渍沟清淤，利群村1-9组德星湖鱼池排渍沟清淤5200米。</t>
  </si>
  <si>
    <t>1.排渍沟清淤5200米；
2.受益脱贫户和监测对象41户109人；
3.群众满意度100%。</t>
  </si>
  <si>
    <t>中堤村9-10组1000米产业路</t>
  </si>
  <si>
    <t>公路建设长1000米，3.5米，厚0.2米。</t>
  </si>
  <si>
    <t>1.公路建设长1000米，3.5米，厚0.2米；
2.受益脱贫户和监测对象8户15人；
3.群众满意度100%。</t>
  </si>
  <si>
    <t>中堤村18-22组2000米产业路</t>
  </si>
  <si>
    <t>公路建设长2000米，3.5米，厚0.2米。</t>
  </si>
  <si>
    <t>1.公路建设长2000米，3.5米，厚0.2米；
2.受益脱贫户和监测对象15户28人；
3.群众满意度100%。</t>
  </si>
  <si>
    <t>中堤村1-2组连结桥</t>
  </si>
  <si>
    <t>桥梁建设20米长，5米宽</t>
  </si>
  <si>
    <t>1.桥梁建设长20米，5米。
2.受益脱贫户和监测对象3户5人；
3.群众满意度100%。</t>
  </si>
  <si>
    <t>二渔场机耕道400米</t>
  </si>
  <si>
    <t>新建机耕道400米</t>
  </si>
  <si>
    <t>1.机耕路建设长400米，3.5米，厚0.2米；
2.受益脱贫户和监测对象17户38人；
3.群众满意度100%。</t>
  </si>
  <si>
    <t>中奇岭村</t>
  </si>
  <si>
    <t>中奇岭村红旗渠道疏洗、维护维修</t>
  </si>
  <si>
    <t>红旗渠道疏洗5000米，维护维修1000米</t>
  </si>
  <si>
    <t>1.红旗渠道疏洗5000米，维护维修1000米；
2.受益脱贫户和监测对象15户45人；
3.群众满意度100%。</t>
  </si>
  <si>
    <t>茅草街镇</t>
  </si>
  <si>
    <t>茅草街镇垃圾转运点建设项目</t>
  </si>
  <si>
    <t>购置300个240L垃圾桶</t>
  </si>
  <si>
    <t>受益农户14938户，受益农户满意度100%</t>
  </si>
  <si>
    <t>提升村容村貌</t>
  </si>
  <si>
    <t>友谊村</t>
  </si>
  <si>
    <t>友谊村公路硬化、渠道疏洗项目</t>
  </si>
  <si>
    <t>原大成村34组200米公路硬化，宽3.5米，厚0.2米；原直和村5.6组前抗旱渠疏洗2000米</t>
  </si>
  <si>
    <t>1.公路硬化200米；2.疏洗渠道2000米；3.群众满意度95%</t>
  </si>
  <si>
    <t>带动产业发展提高人均收入</t>
  </si>
  <si>
    <t>灵官洲村</t>
  </si>
  <si>
    <t>灵官洲村2组和13组路基建设及5组的涵闸建设项目</t>
  </si>
  <si>
    <t>2组路基400米，13组路基1100米，共1500米，宽3.5米，厚0.2米；5组涵闸建设长8米，宽4.5米，高1.5米</t>
  </si>
  <si>
    <t>1.建设路基1500米；2.建设涵闸1处；3.群众满意度95%</t>
  </si>
  <si>
    <t>农村水利建设</t>
  </si>
  <si>
    <t>大同村</t>
  </si>
  <si>
    <t>大同村沟渠疏洗与涵闸维修建设项目</t>
  </si>
  <si>
    <t>原丰产村1、5、9组进水渠2000米，原大有村4、5、6组进水渠1300米，原沉排湖村8、9、10组进水渠1500米，共4800米。修缮大兴渠涵闸2处，大兴渠涵闸1长2.5米，宽2米，高1.5米，大兴渠涵闸2长2.5米，宽1.5米，高2米</t>
  </si>
  <si>
    <t>1.疏洗沟渠4800米；2.维修涵闸2处；3.群众满意度95%</t>
  </si>
  <si>
    <t>八百弓村</t>
  </si>
  <si>
    <t>八百弓村十四组、十五组公路硬化</t>
  </si>
  <si>
    <t>八百弓村十四组、十五组公路全长630米，计划硬化长度为630米，宽度为3.5米，厚度为0.2米</t>
  </si>
  <si>
    <t>1.公路硬化630米；2.群众满意度95%</t>
  </si>
  <si>
    <t>中央二批资金、基础设施补短板</t>
  </si>
  <si>
    <t>产地初加工</t>
  </si>
  <si>
    <t>长春村</t>
  </si>
  <si>
    <t>长春村虾笼网加工庭院经济</t>
  </si>
  <si>
    <t>通过企业主体与125户农户（其中脱贫户10户）签订协议，在农户自家编织地笼王加工，统一定制统一标准统一收购。1、支持农户地笼网编制基础材料，提高生产效益；2、维护硬化进入加工农户的道路长500米，宽3米，厚0.2米。</t>
  </si>
  <si>
    <t>1、支持农户地笼网编制基础材料，提高生产效益；2、硬化道路长500米，宽3米，厚0.2米；3.带动生产，受益农户满意度≥95%。</t>
  </si>
  <si>
    <t>中央二批资金、高质量庭院经济</t>
  </si>
  <si>
    <t>小型农田设施</t>
  </si>
  <si>
    <t>购置秸秆综合利用粉碎还田机项目</t>
  </si>
  <si>
    <t>购置秸秆综合利用粉碎还田机6台</t>
  </si>
  <si>
    <t>1.购置秸秆综合利用粉碎还田机6台；2.受益农户满意度95%</t>
  </si>
  <si>
    <t>提高秸秆粉碎还田效率</t>
  </si>
  <si>
    <t>友谊村蒜苔种植庭院经济项目</t>
  </si>
  <si>
    <t>发展蒜苔种植庭院经济</t>
  </si>
  <si>
    <t>1、建设蒜苔种植庭院经济基地；2.受益农户满意度95%</t>
  </si>
  <si>
    <t>灵官洲村谷鸭养殖庭院经济项目</t>
  </si>
  <si>
    <t>发展谷鸭养殖庭院经济</t>
  </si>
  <si>
    <t>1、发展谷鸭养殖庭院经济；2.受益农户满意度95%</t>
  </si>
  <si>
    <t>回民村</t>
  </si>
  <si>
    <t>回民村高质量发展庭院经济</t>
  </si>
  <si>
    <t>购买一批果树，分发给全村各户种植</t>
  </si>
  <si>
    <t>1、发展果树种植庭院经济；2.受益农户满意度95%</t>
  </si>
  <si>
    <t>三宁河村</t>
  </si>
  <si>
    <t>新城村</t>
  </si>
  <si>
    <t>文明村</t>
  </si>
  <si>
    <t>种养殖业业基地</t>
  </si>
  <si>
    <t>浪拔湖镇</t>
  </si>
  <si>
    <t>施家渡村</t>
  </si>
  <si>
    <t>清水河生态种养项目</t>
  </si>
  <si>
    <r>
      <rPr>
        <sz val="16"/>
        <color theme="1"/>
        <rFont val="宋体"/>
        <charset val="134"/>
      </rPr>
      <t>提质改造道路设</t>
    </r>
    <r>
      <rPr>
        <sz val="16"/>
        <color theme="1"/>
        <rFont val="Times New Roman"/>
        <charset val="134"/>
      </rPr>
      <t>2000</t>
    </r>
    <r>
      <rPr>
        <sz val="16"/>
        <color theme="1"/>
        <rFont val="宋体"/>
        <charset val="134"/>
      </rPr>
      <t>米，河道清淤</t>
    </r>
    <r>
      <rPr>
        <sz val="16"/>
        <color theme="1"/>
        <rFont val="Times New Roman"/>
        <charset val="134"/>
      </rPr>
      <t>500</t>
    </r>
    <r>
      <rPr>
        <sz val="16"/>
        <color theme="1"/>
        <rFont val="宋体"/>
        <charset val="134"/>
      </rPr>
      <t>米、购置采摘船</t>
    </r>
    <r>
      <rPr>
        <sz val="16"/>
        <color theme="1"/>
        <rFont val="Times New Roman"/>
        <charset val="134"/>
      </rPr>
      <t>3</t>
    </r>
    <r>
      <rPr>
        <sz val="16"/>
        <color theme="1"/>
        <rFont val="宋体"/>
        <charset val="134"/>
      </rPr>
      <t>条、增氧设施</t>
    </r>
    <r>
      <rPr>
        <sz val="16"/>
        <color theme="1"/>
        <rFont val="Times New Roman"/>
        <charset val="134"/>
      </rPr>
      <t>5</t>
    </r>
    <r>
      <rPr>
        <sz val="16"/>
        <color theme="1"/>
        <rFont val="宋体"/>
        <charset val="134"/>
      </rPr>
      <t>套、饲料投喂设备</t>
    </r>
    <r>
      <rPr>
        <sz val="16"/>
        <color theme="1"/>
        <rFont val="Times New Roman"/>
        <charset val="134"/>
      </rPr>
      <t>5</t>
    </r>
    <r>
      <rPr>
        <sz val="16"/>
        <color theme="1"/>
        <rFont val="宋体"/>
        <charset val="134"/>
      </rPr>
      <t>套</t>
    </r>
  </si>
  <si>
    <r>
      <rPr>
        <sz val="16"/>
        <color theme="1"/>
        <rFont val="Times New Roman"/>
        <charset val="134"/>
      </rPr>
      <t>2025</t>
    </r>
    <r>
      <rPr>
        <sz val="16"/>
        <color theme="1"/>
        <rFont val="宋体"/>
        <charset val="134"/>
      </rPr>
      <t>年，施家渡村计划覆盖十个居民小组。按照</t>
    </r>
    <r>
      <rPr>
        <sz val="16"/>
        <color theme="1"/>
        <rFont val="Times New Roman"/>
        <charset val="134"/>
      </rPr>
      <t>2024</t>
    </r>
    <r>
      <rPr>
        <sz val="16"/>
        <color theme="1"/>
        <rFont val="宋体"/>
        <charset val="134"/>
      </rPr>
      <t>年商品鱼价格和莲子价格行情，</t>
    </r>
    <r>
      <rPr>
        <sz val="16"/>
        <color theme="1"/>
        <rFont val="Times New Roman"/>
        <charset val="134"/>
      </rPr>
      <t>2026</t>
    </r>
    <r>
      <rPr>
        <sz val="16"/>
        <color theme="1"/>
        <rFont val="宋体"/>
        <charset val="134"/>
      </rPr>
      <t>年村集体经济可增收</t>
    </r>
    <r>
      <rPr>
        <sz val="16"/>
        <color theme="1"/>
        <rFont val="Times New Roman"/>
        <charset val="134"/>
      </rPr>
      <t>13</t>
    </r>
    <r>
      <rPr>
        <sz val="16"/>
        <color theme="1"/>
        <rFont val="宋体"/>
        <charset val="134"/>
      </rPr>
      <t>余万元左右。</t>
    </r>
  </si>
  <si>
    <r>
      <rPr>
        <sz val="16"/>
        <color theme="1"/>
        <rFont val="宋体"/>
        <charset val="134"/>
      </rPr>
      <t>由村集体统一招标采购种苗，并按期投放，村集体占</t>
    </r>
    <r>
      <rPr>
        <sz val="16"/>
        <color theme="1"/>
        <rFont val="Times New Roman"/>
        <charset val="134"/>
      </rPr>
      <t>100%</t>
    </r>
    <r>
      <rPr>
        <sz val="16"/>
        <color theme="1"/>
        <rFont val="宋体"/>
        <charset val="134"/>
      </rPr>
      <t>产权，所产生的收益主要用于村内基础设施建设和脱贫户监测户分红。</t>
    </r>
    <r>
      <rPr>
        <sz val="16"/>
        <color theme="1"/>
        <rFont val="Times New Roman"/>
        <charset val="134"/>
      </rPr>
      <t xml:space="preserve"> </t>
    </r>
  </si>
  <si>
    <t>该村今年被定为软弱涣散村，由县委常委、宣传部长王刚联系指导。王部长调研后指出，该村水利资源丰富，可以充分挖掘清水河潜力发展集体经济，带动群众增产增收。因该村历年以来基础设施方面投入较少，基础设施建设薄弱，特别是清水河淤积较为厉害，无法放大资源优势，故指导村从改造清水河入手，做强集体经济、带动农民增产增收。</t>
  </si>
  <si>
    <t>种植养殖加工服务</t>
  </si>
  <si>
    <t>陈家岭村</t>
  </si>
  <si>
    <t>南县陈家岭粮油食品加工厂扩建工程项目</t>
  </si>
  <si>
    <r>
      <rPr>
        <sz val="16"/>
        <rFont val="宋体"/>
        <charset val="134"/>
      </rPr>
      <t>仓库扩建</t>
    </r>
    <r>
      <rPr>
        <sz val="16"/>
        <rFont val="Times New Roman"/>
        <charset val="134"/>
      </rPr>
      <t>465</t>
    </r>
    <r>
      <rPr>
        <sz val="16"/>
        <rFont val="宋体"/>
        <charset val="134"/>
      </rPr>
      <t>平方米</t>
    </r>
  </si>
  <si>
    <r>
      <rPr>
        <sz val="16"/>
        <rFont val="宋体"/>
        <charset val="134"/>
      </rPr>
      <t>增加集体经济收入</t>
    </r>
    <r>
      <rPr>
        <sz val="16"/>
        <rFont val="Times New Roman"/>
        <charset val="134"/>
      </rPr>
      <t>3</t>
    </r>
    <r>
      <rPr>
        <sz val="16"/>
        <rFont val="宋体"/>
        <charset val="134"/>
      </rPr>
      <t>万元，带动群众销售渠道和收入每亩增收</t>
    </r>
    <r>
      <rPr>
        <sz val="16"/>
        <rFont val="Times New Roman"/>
        <charset val="134"/>
      </rPr>
      <t>30</t>
    </r>
    <r>
      <rPr>
        <sz val="16"/>
        <rFont val="宋体"/>
        <charset val="134"/>
      </rPr>
      <t>元，明显增长。</t>
    </r>
  </si>
  <si>
    <r>
      <rPr>
        <sz val="16"/>
        <rFont val="宋体"/>
        <charset val="134"/>
      </rPr>
      <t>通过订单农业的模式，保底价收购群众粮食，提高群众的抗风险能力，每亩增收</t>
    </r>
    <r>
      <rPr>
        <sz val="16"/>
        <rFont val="Times New Roman"/>
        <charset val="134"/>
      </rPr>
      <t>30</t>
    </r>
    <r>
      <rPr>
        <sz val="16"/>
        <rFont val="宋体"/>
        <charset val="134"/>
      </rPr>
      <t>元。</t>
    </r>
  </si>
  <si>
    <t>村通过订单形式，新扩产近1000亩优质稻产能，仓库继续扩容。相关情况村已向相关县级领导汇报，得到县级领导支持。</t>
  </si>
  <si>
    <t>牧鹿湖村</t>
  </si>
  <si>
    <t>牧鹿湖村公路建设</t>
  </si>
  <si>
    <r>
      <rPr>
        <sz val="16"/>
        <rFont val="Times New Roman"/>
        <charset val="134"/>
      </rPr>
      <t>5.11.18</t>
    </r>
    <r>
      <rPr>
        <sz val="16"/>
        <rFont val="宋体"/>
        <charset val="134"/>
      </rPr>
      <t>硬化道路</t>
    </r>
    <r>
      <rPr>
        <sz val="16"/>
        <rFont val="Times New Roman"/>
        <charset val="134"/>
      </rPr>
      <t>1800</t>
    </r>
    <r>
      <rPr>
        <sz val="16"/>
        <rFont val="宋体"/>
        <charset val="134"/>
      </rPr>
      <t>米</t>
    </r>
  </si>
  <si>
    <t>维修扩建村内道路，方便群众出行</t>
  </si>
  <si>
    <t>方便群众出行，提高群众生活满意度</t>
  </si>
  <si>
    <t>该路段现为2米多的通村公路，建设年代久远，且部分路基坍塌，严重影响群众出行，群众要求重修呼声也较高，需求较为迫切。</t>
  </si>
  <si>
    <r>
      <rPr>
        <sz val="16"/>
        <rFont val="宋体"/>
        <charset val="134"/>
      </rPr>
      <t>小型农田水利设施建</t>
    </r>
    <r>
      <rPr>
        <sz val="16"/>
        <color theme="1"/>
        <rFont val="宋体"/>
        <charset val="134"/>
      </rPr>
      <t>设</t>
    </r>
  </si>
  <si>
    <t>南红村</t>
  </si>
  <si>
    <r>
      <rPr>
        <sz val="16"/>
        <rFont val="宋体"/>
        <charset val="134"/>
      </rPr>
      <t>南红村</t>
    </r>
    <r>
      <rPr>
        <sz val="16"/>
        <rFont val="Times New Roman"/>
        <charset val="134"/>
      </rPr>
      <t>8</t>
    </r>
    <r>
      <rPr>
        <sz val="16"/>
        <rFont val="宋体"/>
        <charset val="134"/>
      </rPr>
      <t>处水利灌溉涵闸建设</t>
    </r>
  </si>
  <si>
    <r>
      <rPr>
        <sz val="16"/>
        <rFont val="宋体"/>
        <charset val="134"/>
      </rPr>
      <t>全村新建</t>
    </r>
    <r>
      <rPr>
        <sz val="16"/>
        <rFont val="Times New Roman"/>
        <charset val="134"/>
      </rPr>
      <t>8</t>
    </r>
    <r>
      <rPr>
        <sz val="16"/>
        <rFont val="宋体"/>
        <charset val="134"/>
      </rPr>
      <t>处涵闸</t>
    </r>
  </si>
  <si>
    <t>通过对基础水利设施的提质改造，提供对村民生产用水的保障能力</t>
  </si>
  <si>
    <t>给村民提供优质农田灌溉服务</t>
  </si>
  <si>
    <t>该村农业水利基础设施基础较为薄弱，每年抗旱排涝期间群众反映较大，为增强村里调蓄能力，需要在村内新建8处涵闸。</t>
  </si>
  <si>
    <t>公路硬化</t>
  </si>
  <si>
    <r>
      <rPr>
        <sz val="16"/>
        <rFont val="Times New Roman"/>
        <charset val="134"/>
      </rPr>
      <t>9</t>
    </r>
    <r>
      <rPr>
        <sz val="16"/>
        <rFont val="宋体"/>
        <charset val="134"/>
      </rPr>
      <t>组、</t>
    </r>
    <r>
      <rPr>
        <sz val="16"/>
        <rFont val="Times New Roman"/>
        <charset val="134"/>
      </rPr>
      <t>10</t>
    </r>
    <r>
      <rPr>
        <sz val="16"/>
        <rFont val="宋体"/>
        <charset val="134"/>
      </rPr>
      <t>组通组公路硬化</t>
    </r>
  </si>
  <si>
    <t>硬化村内道路，方便群众出行</t>
  </si>
  <si>
    <t>群众反映较大，需求急切的民生实事工程。经现场勘察，该通组公路，为9组、10组进出公路，现为土基石子路。</t>
  </si>
  <si>
    <t>南安村</t>
  </si>
  <si>
    <t>南安村公路建设</t>
  </si>
  <si>
    <r>
      <rPr>
        <sz val="16"/>
        <rFont val="Times New Roman"/>
        <charset val="134"/>
      </rPr>
      <t>1.2.3.4</t>
    </r>
    <r>
      <rPr>
        <sz val="16"/>
        <rFont val="宋体"/>
        <charset val="134"/>
      </rPr>
      <t>组机耕道硬化</t>
    </r>
  </si>
  <si>
    <t>方便群众开展农业生产，为群众增产增收提供良好的硬件设施</t>
  </si>
  <si>
    <t>为群众提供良好的硬件设施保障</t>
  </si>
  <si>
    <t>该项目为农业设施提质改造项目，对改善群众生产条件具有重要影响。</t>
  </si>
  <si>
    <t>东美垸村</t>
  </si>
  <si>
    <t>公路拓宽</t>
  </si>
  <si>
    <r>
      <rPr>
        <sz val="16"/>
        <rFont val="Times New Roman"/>
        <charset val="134"/>
      </rPr>
      <t>18</t>
    </r>
    <r>
      <rPr>
        <sz val="16"/>
        <rFont val="宋体"/>
        <charset val="134"/>
      </rPr>
      <t>、</t>
    </r>
    <r>
      <rPr>
        <sz val="16"/>
        <rFont val="Times New Roman"/>
        <charset val="134"/>
      </rPr>
      <t>19</t>
    </r>
    <r>
      <rPr>
        <sz val="16"/>
        <rFont val="宋体"/>
        <charset val="134"/>
      </rPr>
      <t>、</t>
    </r>
    <r>
      <rPr>
        <sz val="16"/>
        <rFont val="Times New Roman"/>
        <charset val="134"/>
      </rPr>
      <t>22</t>
    </r>
    <r>
      <rPr>
        <sz val="16"/>
        <rFont val="宋体"/>
        <charset val="134"/>
      </rPr>
      <t>、</t>
    </r>
    <r>
      <rPr>
        <sz val="16"/>
        <rFont val="Times New Roman"/>
        <charset val="134"/>
      </rPr>
      <t>23</t>
    </r>
    <r>
      <rPr>
        <sz val="16"/>
        <rFont val="宋体"/>
        <charset val="134"/>
      </rPr>
      <t>组通组公路拓宽，长度</t>
    </r>
    <r>
      <rPr>
        <sz val="16"/>
        <rFont val="Times New Roman"/>
        <charset val="134"/>
      </rPr>
      <t>860</t>
    </r>
    <r>
      <rPr>
        <sz val="16"/>
        <rFont val="宋体"/>
        <charset val="134"/>
      </rPr>
      <t>米，宽</t>
    </r>
    <r>
      <rPr>
        <sz val="16"/>
        <rFont val="Times New Roman"/>
        <charset val="134"/>
      </rPr>
      <t>1</t>
    </r>
    <r>
      <rPr>
        <sz val="16"/>
        <rFont val="宋体"/>
        <charset val="134"/>
      </rPr>
      <t>米，深</t>
    </r>
    <r>
      <rPr>
        <sz val="16"/>
        <rFont val="Times New Roman"/>
        <charset val="134"/>
      </rPr>
      <t>0.2</t>
    </r>
    <r>
      <rPr>
        <sz val="16"/>
        <rFont val="宋体"/>
        <charset val="134"/>
      </rPr>
      <t>米</t>
    </r>
  </si>
  <si>
    <t>提高群众生活质量，便民利民</t>
  </si>
  <si>
    <t>该路段生活群众密集，通行群众较多，因路段较窄，群众出行较为不便。</t>
  </si>
  <si>
    <t>泰来村</t>
  </si>
  <si>
    <t>泰来村公路和涵闸修复</t>
  </si>
  <si>
    <r>
      <rPr>
        <sz val="16"/>
        <rFont val="宋体"/>
        <charset val="134"/>
      </rPr>
      <t>泰来村</t>
    </r>
    <r>
      <rPr>
        <sz val="16"/>
        <rFont val="Times New Roman"/>
        <charset val="134"/>
      </rPr>
      <t>7</t>
    </r>
    <r>
      <rPr>
        <sz val="16"/>
        <rFont val="宋体"/>
        <charset val="134"/>
      </rPr>
      <t>组至</t>
    </r>
    <r>
      <rPr>
        <sz val="16"/>
        <rFont val="Times New Roman"/>
        <charset val="134"/>
      </rPr>
      <t>8</t>
    </r>
    <r>
      <rPr>
        <sz val="16"/>
        <rFont val="宋体"/>
        <charset val="134"/>
      </rPr>
      <t>组公路滑坡修复，</t>
    </r>
    <r>
      <rPr>
        <sz val="16"/>
        <rFont val="Times New Roman"/>
        <charset val="134"/>
      </rPr>
      <t>4</t>
    </r>
    <r>
      <rPr>
        <sz val="16"/>
        <rFont val="宋体"/>
        <charset val="134"/>
      </rPr>
      <t>组涵闸修复一个，</t>
    </r>
    <r>
      <rPr>
        <sz val="16"/>
        <rFont val="Times New Roman"/>
        <charset val="134"/>
      </rPr>
      <t>7</t>
    </r>
    <r>
      <rPr>
        <sz val="16"/>
        <rFont val="宋体"/>
        <charset val="134"/>
      </rPr>
      <t>组涵闸修复一个。</t>
    </r>
  </si>
  <si>
    <t>通过对基础设施的修复，提供对村民生产用水的保障能力和方便群众出行</t>
  </si>
  <si>
    <t>方便群众出行，给群众提供优质农田灌溉服务</t>
  </si>
  <si>
    <t>7组至8组公路衔接处被雨水冲垮后，村多次向镇党委汇报请求协助修复该路段。去年得到1.4万元中央财政衔接资金支持，对路基初步修复，但余下修复工程因资金问题搁置。</t>
  </si>
  <si>
    <r>
      <rPr>
        <sz val="16"/>
        <color theme="1"/>
        <rFont val="宋体"/>
        <charset val="134"/>
      </rPr>
      <t>施家渡村</t>
    </r>
    <r>
      <rPr>
        <sz val="16"/>
        <color theme="1"/>
        <rFont val="Times New Roman"/>
        <charset val="134"/>
      </rPr>
      <t>11</t>
    </r>
    <r>
      <rPr>
        <sz val="16"/>
        <color theme="1"/>
        <rFont val="宋体"/>
        <charset val="134"/>
      </rPr>
      <t>、</t>
    </r>
    <r>
      <rPr>
        <sz val="16"/>
        <color theme="1"/>
        <rFont val="Times New Roman"/>
        <charset val="134"/>
      </rPr>
      <t>13</t>
    </r>
    <r>
      <rPr>
        <sz val="16"/>
        <color theme="1"/>
        <rFont val="宋体"/>
        <charset val="134"/>
      </rPr>
      <t>组公路硬化</t>
    </r>
  </si>
  <si>
    <t>作为清水河生态种养项目的附属工程，该路段现为2米左右，一方面群众进出通行极不方便；另一方面因交通条件的制约，对清水河的开发阻碍较大。</t>
  </si>
  <si>
    <t>陈家岭村公路维修</t>
  </si>
  <si>
    <r>
      <rPr>
        <sz val="16"/>
        <color theme="1"/>
        <rFont val="宋体"/>
        <charset val="134"/>
      </rPr>
      <t>陈家岭村</t>
    </r>
    <r>
      <rPr>
        <sz val="16"/>
        <color theme="1"/>
        <rFont val="Times New Roman"/>
        <charset val="134"/>
      </rPr>
      <t>7</t>
    </r>
    <r>
      <rPr>
        <sz val="16"/>
        <color theme="1"/>
        <rFont val="宋体"/>
        <charset val="134"/>
      </rPr>
      <t>组、</t>
    </r>
    <r>
      <rPr>
        <sz val="16"/>
        <color theme="1"/>
        <rFont val="Times New Roman"/>
        <charset val="134"/>
      </rPr>
      <t>22</t>
    </r>
    <r>
      <rPr>
        <sz val="16"/>
        <color theme="1"/>
        <rFont val="宋体"/>
        <charset val="134"/>
      </rPr>
      <t>组至</t>
    </r>
    <r>
      <rPr>
        <sz val="16"/>
        <color theme="1"/>
        <rFont val="Times New Roman"/>
        <charset val="134"/>
      </rPr>
      <t>35</t>
    </r>
    <r>
      <rPr>
        <sz val="16"/>
        <color theme="1"/>
        <rFont val="宋体"/>
        <charset val="134"/>
      </rPr>
      <t>组公路维修</t>
    </r>
  </si>
  <si>
    <t>机耕桥维修</t>
  </si>
  <si>
    <r>
      <rPr>
        <sz val="16"/>
        <rFont val="Times New Roman"/>
        <charset val="134"/>
      </rPr>
      <t>6.8</t>
    </r>
    <r>
      <rPr>
        <sz val="16"/>
        <rFont val="宋体"/>
        <charset val="134"/>
      </rPr>
      <t>组机耕桥维修</t>
    </r>
  </si>
  <si>
    <r>
      <rPr>
        <sz val="16"/>
        <rFont val="Times New Roman"/>
        <charset val="134"/>
      </rPr>
      <t>6-8</t>
    </r>
    <r>
      <rPr>
        <sz val="16"/>
        <rFont val="宋体"/>
        <charset val="134"/>
      </rPr>
      <t>组衔接处机耕桥维修</t>
    </r>
  </si>
  <si>
    <t>提高机耕桥承载通过能力，保障农业生产机械设备进出</t>
  </si>
  <si>
    <t>方便群众农业生产，提高群众生产保障能力</t>
  </si>
  <si>
    <r>
      <rPr>
        <sz val="16"/>
        <rFont val="宋体"/>
        <charset val="134"/>
      </rPr>
      <t>将</t>
    </r>
    <r>
      <rPr>
        <sz val="16"/>
        <rFont val="Times New Roman"/>
        <charset val="134"/>
      </rPr>
      <t>7-11</t>
    </r>
    <r>
      <rPr>
        <sz val="16"/>
        <rFont val="宋体"/>
        <charset val="134"/>
      </rPr>
      <t>组</t>
    </r>
    <r>
      <rPr>
        <sz val="16"/>
        <rFont val="Times New Roman"/>
        <charset val="134"/>
      </rPr>
      <t>2500</t>
    </r>
    <r>
      <rPr>
        <sz val="16"/>
        <rFont val="宋体"/>
        <charset val="134"/>
      </rPr>
      <t>米渠道进行疏洗</t>
    </r>
  </si>
  <si>
    <t>通过疏洗渠道，提升渠道的蓄水和过水能力</t>
  </si>
  <si>
    <t>疏洗渠道，提高群众生产用水保障能力</t>
  </si>
  <si>
    <t>农田水利设施建设</t>
  </si>
  <si>
    <t>南安村渠道疏洗</t>
  </si>
  <si>
    <r>
      <rPr>
        <sz val="16"/>
        <rFont val="宋体"/>
        <charset val="134"/>
      </rPr>
      <t>将</t>
    </r>
    <r>
      <rPr>
        <sz val="16"/>
        <rFont val="Times New Roman"/>
        <charset val="134"/>
      </rPr>
      <t>19-21</t>
    </r>
    <r>
      <rPr>
        <sz val="16"/>
        <rFont val="宋体"/>
        <charset val="134"/>
      </rPr>
      <t>组</t>
    </r>
    <r>
      <rPr>
        <sz val="16"/>
        <rFont val="Times New Roman"/>
        <charset val="134"/>
      </rPr>
      <t>2000</t>
    </r>
    <r>
      <rPr>
        <sz val="16"/>
        <rFont val="宋体"/>
        <charset val="134"/>
      </rPr>
      <t>米渠道进行疏洗</t>
    </r>
  </si>
  <si>
    <r>
      <rPr>
        <sz val="16"/>
        <rFont val="宋体"/>
        <charset val="134"/>
      </rPr>
      <t>华美垸片</t>
    </r>
    <r>
      <rPr>
        <sz val="16"/>
        <rFont val="Times New Roman"/>
        <charset val="134"/>
      </rPr>
      <t>16</t>
    </r>
    <r>
      <rPr>
        <sz val="16"/>
        <rFont val="宋体"/>
        <charset val="134"/>
      </rPr>
      <t>组</t>
    </r>
    <r>
      <rPr>
        <sz val="16"/>
        <rFont val="Times New Roman"/>
        <charset val="134"/>
      </rPr>
      <t>-18</t>
    </r>
    <r>
      <rPr>
        <sz val="16"/>
        <rFont val="宋体"/>
        <charset val="134"/>
      </rPr>
      <t>组长度</t>
    </r>
    <r>
      <rPr>
        <sz val="16"/>
        <rFont val="Times New Roman"/>
        <charset val="134"/>
      </rPr>
      <t>2400</t>
    </r>
    <r>
      <rPr>
        <sz val="16"/>
        <rFont val="宋体"/>
        <charset val="134"/>
      </rPr>
      <t>米，宽</t>
    </r>
    <r>
      <rPr>
        <sz val="16"/>
        <rFont val="Times New Roman"/>
        <charset val="134"/>
      </rPr>
      <t>3.5</t>
    </r>
    <r>
      <rPr>
        <sz val="16"/>
        <rFont val="宋体"/>
        <charset val="134"/>
      </rPr>
      <t>米，深</t>
    </r>
    <r>
      <rPr>
        <sz val="16"/>
        <rFont val="Times New Roman"/>
        <charset val="134"/>
      </rPr>
      <t>0.8</t>
    </r>
    <r>
      <rPr>
        <sz val="16"/>
        <rFont val="宋体"/>
        <charset val="134"/>
      </rPr>
      <t>米</t>
    </r>
  </si>
  <si>
    <t>改决旱涝死角，提高群众收入便民利民</t>
  </si>
  <si>
    <r>
      <rPr>
        <sz val="16"/>
        <color theme="1"/>
        <rFont val="宋体"/>
        <charset val="134"/>
      </rPr>
      <t>东美垸村</t>
    </r>
    <r>
      <rPr>
        <sz val="16"/>
        <color theme="1"/>
        <rFont val="Times New Roman"/>
        <charset val="134"/>
      </rPr>
      <t>11</t>
    </r>
    <r>
      <rPr>
        <sz val="16"/>
        <color theme="1"/>
        <rFont val="宋体"/>
        <charset val="134"/>
      </rPr>
      <t>组公路长</t>
    </r>
    <r>
      <rPr>
        <sz val="16"/>
        <color theme="1"/>
        <rFont val="Times New Roman"/>
        <charset val="134"/>
      </rPr>
      <t>1250</t>
    </r>
    <r>
      <rPr>
        <sz val="16"/>
        <color theme="1"/>
        <rFont val="宋体"/>
        <charset val="134"/>
      </rPr>
      <t>米，宽</t>
    </r>
    <r>
      <rPr>
        <sz val="16"/>
        <color theme="1"/>
        <rFont val="Times New Roman"/>
        <charset val="134"/>
      </rPr>
      <t>3.5</t>
    </r>
    <r>
      <rPr>
        <sz val="16"/>
        <color theme="1"/>
        <rFont val="宋体"/>
        <charset val="134"/>
      </rPr>
      <t>米，厚</t>
    </r>
    <r>
      <rPr>
        <sz val="16"/>
        <color theme="1"/>
        <rFont val="Times New Roman"/>
        <charset val="134"/>
      </rPr>
      <t>0.2</t>
    </r>
    <r>
      <rPr>
        <sz val="16"/>
        <color theme="1"/>
        <rFont val="宋体"/>
        <charset val="134"/>
      </rPr>
      <t>米公路硬化</t>
    </r>
  </si>
  <si>
    <r>
      <rPr>
        <sz val="16"/>
        <rFont val="宋体"/>
        <charset val="134"/>
      </rPr>
      <t>泰来村渠道疏洗</t>
    </r>
    <r>
      <rPr>
        <sz val="16"/>
        <rFont val="Times New Roman"/>
        <charset val="134"/>
      </rPr>
      <t>U</t>
    </r>
    <r>
      <rPr>
        <sz val="16"/>
        <rFont val="宋体"/>
        <charset val="134"/>
      </rPr>
      <t>型沟</t>
    </r>
  </si>
  <si>
    <r>
      <rPr>
        <sz val="16"/>
        <rFont val="Times New Roman"/>
        <charset val="134"/>
      </rPr>
      <t>3</t>
    </r>
    <r>
      <rPr>
        <sz val="16"/>
        <rFont val="宋体"/>
        <charset val="134"/>
      </rPr>
      <t>组至</t>
    </r>
    <r>
      <rPr>
        <sz val="16"/>
        <rFont val="Times New Roman"/>
        <charset val="134"/>
      </rPr>
      <t>5</t>
    </r>
    <r>
      <rPr>
        <sz val="16"/>
        <rFont val="宋体"/>
        <charset val="134"/>
      </rPr>
      <t>组</t>
    </r>
    <r>
      <rPr>
        <sz val="16"/>
        <rFont val="Times New Roman"/>
        <charset val="134"/>
      </rPr>
      <t>U</t>
    </r>
    <r>
      <rPr>
        <sz val="16"/>
        <rFont val="宋体"/>
        <charset val="134"/>
      </rPr>
      <t>型沟</t>
    </r>
    <r>
      <rPr>
        <sz val="16"/>
        <rFont val="Times New Roman"/>
        <charset val="134"/>
      </rPr>
      <t>600</t>
    </r>
    <r>
      <rPr>
        <sz val="16"/>
        <rFont val="宋体"/>
        <charset val="134"/>
      </rPr>
      <t>米，</t>
    </r>
    <r>
      <rPr>
        <sz val="16"/>
        <rFont val="Times New Roman"/>
        <charset val="134"/>
      </rPr>
      <t>6</t>
    </r>
    <r>
      <rPr>
        <sz val="16"/>
        <rFont val="宋体"/>
        <charset val="134"/>
      </rPr>
      <t>组至</t>
    </r>
    <r>
      <rPr>
        <sz val="16"/>
        <rFont val="Times New Roman"/>
        <charset val="134"/>
      </rPr>
      <t>8</t>
    </r>
    <r>
      <rPr>
        <sz val="16"/>
        <rFont val="宋体"/>
        <charset val="134"/>
      </rPr>
      <t>组</t>
    </r>
    <r>
      <rPr>
        <sz val="16"/>
        <rFont val="Times New Roman"/>
        <charset val="134"/>
      </rPr>
      <t>U</t>
    </r>
    <r>
      <rPr>
        <sz val="16"/>
        <rFont val="宋体"/>
        <charset val="134"/>
      </rPr>
      <t>型沟</t>
    </r>
    <r>
      <rPr>
        <sz val="16"/>
        <rFont val="Times New Roman"/>
        <charset val="134"/>
      </rPr>
      <t>700</t>
    </r>
    <r>
      <rPr>
        <sz val="16"/>
        <rFont val="宋体"/>
        <charset val="134"/>
      </rPr>
      <t>米，</t>
    </r>
    <r>
      <rPr>
        <sz val="16"/>
        <rFont val="Times New Roman"/>
        <charset val="134"/>
      </rPr>
      <t>17</t>
    </r>
    <r>
      <rPr>
        <sz val="16"/>
        <rFont val="宋体"/>
        <charset val="134"/>
      </rPr>
      <t>组</t>
    </r>
    <r>
      <rPr>
        <sz val="16"/>
        <rFont val="Times New Roman"/>
        <charset val="134"/>
      </rPr>
      <t>U</t>
    </r>
    <r>
      <rPr>
        <sz val="16"/>
        <rFont val="宋体"/>
        <charset val="134"/>
      </rPr>
      <t>型沟</t>
    </r>
    <r>
      <rPr>
        <sz val="16"/>
        <rFont val="Times New Roman"/>
        <charset val="134"/>
      </rPr>
      <t>600</t>
    </r>
    <r>
      <rPr>
        <sz val="16"/>
        <rFont val="宋体"/>
        <charset val="134"/>
      </rPr>
      <t>米，共计</t>
    </r>
    <r>
      <rPr>
        <sz val="16"/>
        <rFont val="Times New Roman"/>
        <charset val="134"/>
      </rPr>
      <t>1900</t>
    </r>
    <r>
      <rPr>
        <sz val="16"/>
        <rFont val="宋体"/>
        <charset val="134"/>
      </rPr>
      <t>米。</t>
    </r>
    <r>
      <rPr>
        <sz val="16"/>
        <rFont val="Times New Roman"/>
        <charset val="134"/>
      </rPr>
      <t xml:space="preserve">  </t>
    </r>
    <r>
      <rPr>
        <sz val="16"/>
        <rFont val="宋体"/>
        <charset val="134"/>
      </rPr>
      <t>泰来村</t>
    </r>
    <r>
      <rPr>
        <sz val="16"/>
        <rFont val="Times New Roman"/>
        <charset val="134"/>
      </rPr>
      <t>17</t>
    </r>
    <r>
      <rPr>
        <sz val="16"/>
        <rFont val="宋体"/>
        <charset val="134"/>
      </rPr>
      <t>组至</t>
    </r>
    <r>
      <rPr>
        <sz val="16"/>
        <rFont val="Times New Roman"/>
        <charset val="134"/>
      </rPr>
      <t>21</t>
    </r>
    <r>
      <rPr>
        <sz val="16"/>
        <rFont val="宋体"/>
        <charset val="134"/>
      </rPr>
      <t>组抗旱沟涵闸启闭器</t>
    </r>
    <r>
      <rPr>
        <sz val="16"/>
        <rFont val="Times New Roman"/>
        <charset val="134"/>
      </rPr>
      <t>3</t>
    </r>
    <r>
      <rPr>
        <sz val="16"/>
        <rFont val="宋体"/>
        <charset val="134"/>
      </rPr>
      <t>寸</t>
    </r>
    <r>
      <rPr>
        <sz val="16"/>
        <rFont val="Times New Roman"/>
        <charset val="134"/>
      </rPr>
      <t>18</t>
    </r>
    <r>
      <rPr>
        <sz val="16"/>
        <rFont val="宋体"/>
        <charset val="134"/>
      </rPr>
      <t>个，</t>
    </r>
    <r>
      <rPr>
        <sz val="16"/>
        <rFont val="Times New Roman"/>
        <charset val="134"/>
      </rPr>
      <t>5</t>
    </r>
    <r>
      <rPr>
        <sz val="16"/>
        <rFont val="宋体"/>
        <charset val="134"/>
      </rPr>
      <t>寸</t>
    </r>
    <r>
      <rPr>
        <sz val="16"/>
        <rFont val="Times New Roman"/>
        <charset val="134"/>
      </rPr>
      <t>4</t>
    </r>
    <r>
      <rPr>
        <sz val="16"/>
        <rFont val="宋体"/>
        <charset val="134"/>
      </rPr>
      <t>个</t>
    </r>
  </si>
  <si>
    <t>太阳山村</t>
  </si>
  <si>
    <r>
      <rPr>
        <sz val="16"/>
        <color theme="1"/>
        <rFont val="宋体"/>
        <charset val="134"/>
      </rPr>
      <t>太阳山</t>
    </r>
    <r>
      <rPr>
        <sz val="16"/>
        <color theme="1"/>
        <rFont val="Times New Roman"/>
        <charset val="134"/>
      </rPr>
      <t>12-26</t>
    </r>
    <r>
      <rPr>
        <sz val="16"/>
        <color theme="1"/>
        <rFont val="宋体"/>
        <charset val="134"/>
      </rPr>
      <t>组道路硬化</t>
    </r>
  </si>
  <si>
    <t>围湖渠梳洗</t>
  </si>
  <si>
    <r>
      <rPr>
        <sz val="16"/>
        <color theme="1"/>
        <rFont val="宋体"/>
        <charset val="134"/>
      </rPr>
      <t>围湖渠</t>
    </r>
    <r>
      <rPr>
        <sz val="16"/>
        <color theme="1"/>
        <rFont val="Times New Roman"/>
        <charset val="134"/>
      </rPr>
      <t>2000</t>
    </r>
    <r>
      <rPr>
        <sz val="16"/>
        <color theme="1"/>
        <rFont val="宋体"/>
        <charset val="134"/>
      </rPr>
      <t>米梳洗</t>
    </r>
  </si>
  <si>
    <t>沙湾电排、太阳抗旱渠护坡</t>
  </si>
  <si>
    <t>通过抗旱渠护坡，提高群众生产用水保障能力</t>
  </si>
  <si>
    <t>红星村</t>
  </si>
  <si>
    <r>
      <rPr>
        <sz val="16"/>
        <rFont val="宋体"/>
        <charset val="134"/>
      </rPr>
      <t>红星村</t>
    </r>
    <r>
      <rPr>
        <sz val="16"/>
        <rFont val="Times New Roman"/>
        <charset val="134"/>
      </rPr>
      <t xml:space="preserve">16.17.19.20 </t>
    </r>
    <r>
      <rPr>
        <sz val="16"/>
        <rFont val="宋体"/>
        <charset val="134"/>
      </rPr>
      <t>组渠道疏洗</t>
    </r>
    <r>
      <rPr>
        <sz val="16"/>
        <rFont val="Times New Roman"/>
        <charset val="134"/>
      </rPr>
      <t>3200</t>
    </r>
    <r>
      <rPr>
        <sz val="16"/>
        <rFont val="宋体"/>
        <charset val="134"/>
      </rPr>
      <t>米</t>
    </r>
  </si>
  <si>
    <r>
      <rPr>
        <sz val="16"/>
        <rFont val="宋体"/>
        <charset val="134"/>
      </rPr>
      <t>红星村</t>
    </r>
    <r>
      <rPr>
        <sz val="16"/>
        <rFont val="Times New Roman"/>
        <charset val="134"/>
      </rPr>
      <t>1</t>
    </r>
    <r>
      <rPr>
        <sz val="16"/>
        <rFont val="宋体"/>
        <charset val="134"/>
      </rPr>
      <t>组</t>
    </r>
    <r>
      <rPr>
        <sz val="16"/>
        <rFont val="Times New Roman"/>
        <charset val="134"/>
      </rPr>
      <t>-2</t>
    </r>
    <r>
      <rPr>
        <sz val="16"/>
        <rFont val="宋体"/>
        <charset val="134"/>
      </rPr>
      <t>组公路硬化</t>
    </r>
  </si>
  <si>
    <r>
      <rPr>
        <sz val="16"/>
        <rFont val="宋体"/>
        <charset val="134"/>
      </rPr>
      <t>省道</t>
    </r>
    <r>
      <rPr>
        <sz val="16"/>
        <rFont val="Times New Roman"/>
        <charset val="134"/>
      </rPr>
      <t>306</t>
    </r>
    <r>
      <rPr>
        <sz val="16"/>
        <rFont val="宋体"/>
        <charset val="134"/>
      </rPr>
      <t>至姚家渡电排公路硬化</t>
    </r>
  </si>
  <si>
    <r>
      <rPr>
        <sz val="16"/>
        <rFont val="宋体"/>
        <charset val="134"/>
      </rPr>
      <t>红星村</t>
    </r>
    <r>
      <rPr>
        <sz val="16"/>
        <rFont val="Times New Roman"/>
        <charset val="134"/>
      </rPr>
      <t>14</t>
    </r>
    <r>
      <rPr>
        <sz val="16"/>
        <rFont val="宋体"/>
        <charset val="134"/>
      </rPr>
      <t>组公路硬化</t>
    </r>
  </si>
  <si>
    <r>
      <rPr>
        <sz val="16"/>
        <rFont val="宋体"/>
        <charset val="134"/>
      </rPr>
      <t>红星村</t>
    </r>
    <r>
      <rPr>
        <sz val="16"/>
        <rFont val="Times New Roman"/>
        <charset val="134"/>
      </rPr>
      <t>24</t>
    </r>
    <r>
      <rPr>
        <sz val="16"/>
        <rFont val="宋体"/>
        <charset val="134"/>
      </rPr>
      <t>组、</t>
    </r>
    <r>
      <rPr>
        <sz val="16"/>
        <rFont val="Times New Roman"/>
        <charset val="134"/>
      </rPr>
      <t>20</t>
    </r>
    <r>
      <rPr>
        <sz val="16"/>
        <rFont val="宋体"/>
        <charset val="134"/>
      </rPr>
      <t>组、</t>
    </r>
    <r>
      <rPr>
        <sz val="16"/>
        <rFont val="Times New Roman"/>
        <charset val="134"/>
      </rPr>
      <t>17</t>
    </r>
    <r>
      <rPr>
        <sz val="16"/>
        <rFont val="宋体"/>
        <charset val="134"/>
      </rPr>
      <t>组公路硬化</t>
    </r>
  </si>
  <si>
    <r>
      <rPr>
        <sz val="16"/>
        <color theme="1"/>
        <rFont val="宋体"/>
        <charset val="134"/>
      </rPr>
      <t>红星村</t>
    </r>
    <r>
      <rPr>
        <sz val="16"/>
        <color theme="1"/>
        <rFont val="Times New Roman"/>
        <charset val="134"/>
      </rPr>
      <t>17</t>
    </r>
    <r>
      <rPr>
        <sz val="16"/>
        <color theme="1"/>
        <rFont val="宋体"/>
        <charset val="134"/>
      </rPr>
      <t>组至明堂湖桥梁建</t>
    </r>
  </si>
  <si>
    <t>兴桥村</t>
  </si>
  <si>
    <t>通组道路建设</t>
  </si>
  <si>
    <r>
      <rPr>
        <sz val="16"/>
        <color theme="1"/>
        <rFont val="Times New Roman"/>
        <charset val="134"/>
      </rPr>
      <t>16</t>
    </r>
    <r>
      <rPr>
        <sz val="16"/>
        <color theme="1"/>
        <rFont val="宋体"/>
        <charset val="134"/>
      </rPr>
      <t>组、</t>
    </r>
    <r>
      <rPr>
        <sz val="16"/>
        <color theme="1"/>
        <rFont val="Times New Roman"/>
        <charset val="134"/>
      </rPr>
      <t>26</t>
    </r>
    <r>
      <rPr>
        <sz val="16"/>
        <color theme="1"/>
        <rFont val="宋体"/>
        <charset val="134"/>
      </rPr>
      <t>组、</t>
    </r>
    <r>
      <rPr>
        <sz val="16"/>
        <color theme="1"/>
        <rFont val="Times New Roman"/>
        <charset val="134"/>
      </rPr>
      <t>12</t>
    </r>
    <r>
      <rPr>
        <sz val="16"/>
        <color theme="1"/>
        <rFont val="宋体"/>
        <charset val="134"/>
      </rPr>
      <t>组、</t>
    </r>
    <r>
      <rPr>
        <sz val="16"/>
        <color theme="1"/>
        <rFont val="Times New Roman"/>
        <charset val="134"/>
      </rPr>
      <t>14</t>
    </r>
    <r>
      <rPr>
        <sz val="16"/>
        <color theme="1"/>
        <rFont val="宋体"/>
        <charset val="134"/>
      </rPr>
      <t>组、</t>
    </r>
    <r>
      <rPr>
        <sz val="16"/>
        <color theme="1"/>
        <rFont val="Times New Roman"/>
        <charset val="134"/>
      </rPr>
      <t>20</t>
    </r>
    <r>
      <rPr>
        <sz val="16"/>
        <color theme="1"/>
        <rFont val="宋体"/>
        <charset val="134"/>
      </rPr>
      <t>组至</t>
    </r>
    <r>
      <rPr>
        <sz val="16"/>
        <color theme="1"/>
        <rFont val="Times New Roman"/>
        <charset val="134"/>
      </rPr>
      <t>24</t>
    </r>
    <r>
      <rPr>
        <sz val="16"/>
        <color theme="1"/>
        <rFont val="宋体"/>
        <charset val="134"/>
      </rPr>
      <t>组清水河沿线公路硬化</t>
    </r>
  </si>
  <si>
    <r>
      <rPr>
        <sz val="16"/>
        <color theme="1"/>
        <rFont val="Times New Roman"/>
        <charset val="134"/>
      </rPr>
      <t>4-8</t>
    </r>
    <r>
      <rPr>
        <sz val="16"/>
        <color theme="1"/>
        <rFont val="宋体"/>
        <charset val="134"/>
      </rPr>
      <t>、</t>
    </r>
    <r>
      <rPr>
        <sz val="16"/>
        <color theme="1"/>
        <rFont val="Times New Roman"/>
        <charset val="134"/>
      </rPr>
      <t>16</t>
    </r>
    <r>
      <rPr>
        <sz val="16"/>
        <color theme="1"/>
        <rFont val="宋体"/>
        <charset val="134"/>
      </rPr>
      <t>、</t>
    </r>
    <r>
      <rPr>
        <sz val="16"/>
        <color theme="1"/>
        <rFont val="Times New Roman"/>
        <charset val="134"/>
      </rPr>
      <t>23</t>
    </r>
    <r>
      <rPr>
        <sz val="16"/>
        <color theme="1"/>
        <rFont val="宋体"/>
        <charset val="134"/>
      </rPr>
      <t>、</t>
    </r>
    <r>
      <rPr>
        <sz val="16"/>
        <color theme="1"/>
        <rFont val="Times New Roman"/>
        <charset val="134"/>
      </rPr>
      <t>24</t>
    </r>
    <r>
      <rPr>
        <sz val="16"/>
        <color theme="1"/>
        <rFont val="宋体"/>
        <charset val="134"/>
      </rPr>
      <t>组渠道梳洗公路硬化</t>
    </r>
  </si>
  <si>
    <t>便民综合服务设施</t>
  </si>
  <si>
    <t>麻河口镇</t>
  </si>
  <si>
    <t>麻河口镇垃圾转运点建设项目</t>
  </si>
  <si>
    <t>购置620个120L的垃圾桶</t>
  </si>
  <si>
    <t>受益农户15000人，满意度95%以上</t>
  </si>
  <si>
    <t>提升生产生活质量，群众满意度95％以上</t>
  </si>
  <si>
    <t>智慧农业</t>
  </si>
  <si>
    <t>官正垸村</t>
  </si>
  <si>
    <t>官正垸村集体经济组织入股南县卓农智慧农业有限公司</t>
  </si>
  <si>
    <t>秸秆综合利用厂房建设5500平方米</t>
  </si>
  <si>
    <t>村集体增收15万元/年，为周边农户提供务工岗位</t>
  </si>
  <si>
    <t>蔡家铺村</t>
  </si>
  <si>
    <t>麻河口镇蔡家铺村蔬菜育苗工厂项目</t>
  </si>
  <si>
    <t>建立一个占地3000平方米的蔬菜育苗工厂</t>
  </si>
  <si>
    <t>村集体增收6万元/年，为周边农户提供务工岗位</t>
  </si>
  <si>
    <t>南间堤村</t>
  </si>
  <si>
    <t>南间堤村1组路面修建硬化</t>
  </si>
  <si>
    <t>南间堤村1组（原全美村7-9组）公路长960米、宽3.5米路面重建硬化</t>
  </si>
  <si>
    <t>提升生产生活质量，群众满意度95%以上</t>
  </si>
  <si>
    <t>提升环境质量，脱贫人口增收100元/年。</t>
  </si>
  <si>
    <t>六百弓村</t>
  </si>
  <si>
    <t>六百弓村路基建设及硬化、配套涵闸建设</t>
  </si>
  <si>
    <t>六百弓村4-5组路基建设长2000米、宽1米、厚1.2米，道路硬化长2000米、宽3米厚0.20米。涵管涵闸配套10处</t>
  </si>
  <si>
    <t>曹家铺村</t>
  </si>
  <si>
    <t>曹家铺村8组道路硬化</t>
  </si>
  <si>
    <t>曹家铺村8组道路硬化1000米、宽4.5米、厚0.2米</t>
  </si>
  <si>
    <t>东胜村</t>
  </si>
  <si>
    <t>东胜村8组路基、道路硬化建设</t>
  </si>
  <si>
    <t>东胜村8组（侯谷良家——彭国清家）1000米路基建设以及1000米道路硬化，全程宽3米厚0.2米。</t>
  </si>
  <si>
    <t>蔡家铺村5组机耕道硬化</t>
  </si>
  <si>
    <t>蔡家铺5组（原全安垸1、7组）宽3.5米*长1400*厚0.2米的机耕路建设</t>
  </si>
  <si>
    <t>提升生产生活质量，方便村集体蛋鸭养殖产品运输。</t>
  </si>
  <si>
    <t>蔡家铺村蚯蚓养殖</t>
  </si>
  <si>
    <t>利用原蛋鸭养殖闲置大棚发展蚯蚓养殖，购买蚯蚓养殖配套设施及苗种。</t>
  </si>
  <si>
    <t>村集体增收1万元/年</t>
  </si>
  <si>
    <t>群众满意度95%以上</t>
  </si>
  <si>
    <t>中央二批资金（养殖业发展）</t>
  </si>
  <si>
    <t>高家洲村</t>
  </si>
  <si>
    <t>高家洲村8组公路硬化</t>
  </si>
  <si>
    <t>高家洲村8组长1800米、宽3.5米、厚0.2米道路硬化</t>
  </si>
  <si>
    <t>武圣宫镇</t>
  </si>
  <si>
    <t>武圣宫镇垃圾转运点建设项目</t>
  </si>
  <si>
    <t>购置286个240L垃圾桶</t>
  </si>
  <si>
    <t>受益农户5300余户，受益农户满意度100%</t>
  </si>
  <si>
    <t>提升人居环境质量，方便群众生产生活</t>
  </si>
  <si>
    <t>已下批复，补入库</t>
  </si>
  <si>
    <t>百联村</t>
  </si>
  <si>
    <t>百联助农全产业链服务项目</t>
  </si>
  <si>
    <t>建设烘干房800㎡，出资10万元合作购买价值30万元烘干机一台，另合作购买其他机器设备。</t>
  </si>
  <si>
    <t>建设烘干房800㎡；出资10万元合作购买价值30万元烘干机一台。
（一）社会效益：项目预计增加就业岗位12个，带动就业20余人，其中脱贫（监测）户8人。
（二）经济效益：项目实施后，采取保底分红和盈利分红的模式，预计村集体年增收10万元。</t>
  </si>
  <si>
    <t>（一）社会效益：项目预计增加就业岗位12个，带动就业20余人，其中脱贫（监测）户8人；为当地群众提供代管服务，并收购原粮。
（二）经济效益：项目实施后，采取保底分红和原粮收购服务费模式，带动村集体年增收。</t>
  </si>
  <si>
    <t>美隆村</t>
  </si>
  <si>
    <t>美隆村桥梁建设</t>
  </si>
  <si>
    <t>修建长30米、宽4米、高7米桥梁一座</t>
  </si>
  <si>
    <t>修建长30米、宽4米、高7米桥梁一座，方便周边群众生产生活，具有较好的社会效益。</t>
  </si>
  <si>
    <t>项目建成后方便周边群众生产生活，也能方便美隆村与等伴州村村民出行，此项工程具有较好的社会效益。</t>
  </si>
  <si>
    <t>白蚌口村</t>
  </si>
  <si>
    <t>白蚌口村道路硬化</t>
  </si>
  <si>
    <t>白蚌口村岁丰二组</t>
  </si>
  <si>
    <t>白蚌口村岁丰片三组道路硬化长470米、宽2.5米、厚0.2米</t>
  </si>
  <si>
    <t>白蚌口村岁丰片三组道路硬化长470米、宽2.5米、厚0.2米。提升道路的通行能力和路况，减少因破损道路导致的交通不便，方便当地农民的出行和农产品运输</t>
  </si>
  <si>
    <t>白蚌口村岁丰二组农户较多，项目实施后预计能够方便周边41户（4户脱贫户和37户一般户）的生产生活。有效改善交通条件，方便群众生产生活和农产品出售。</t>
  </si>
  <si>
    <t>太白洲村</t>
  </si>
  <si>
    <t>太白洲村道路硬化</t>
  </si>
  <si>
    <t>1.太白片6组道路硬化长200米、宽2.5米，厚0.2米
2.勇敢片1组道路硬化长160米、宽2.5米，厚0.2米
3.勇敢片1组大堤段道路硬化长60米、宽3米，厚0.2米</t>
  </si>
  <si>
    <t>共计硬化420米，有效改善交通条件，为农产品出售提供硬件支持；方便群众生产生活</t>
  </si>
  <si>
    <t>有效改善交通条件，为农产品出售提供硬件支持；方便群众生产生活。</t>
  </si>
  <si>
    <t>等伴洲村</t>
  </si>
  <si>
    <t>等伴洲村安南4组路基加宽</t>
  </si>
  <si>
    <t>等伴洲村安南4组长500米、宽2.5米路基加宽</t>
  </si>
  <si>
    <t>受益农户100余户，受益农户满意度100%</t>
  </si>
  <si>
    <t>提升路基运输能力，方便群众生产生活</t>
  </si>
  <si>
    <t>等伴洲村稻草打捆项目</t>
  </si>
  <si>
    <t>购买4台打捆机、4台拖拉机，新建配套大棚。由等伴洲村经济合作社自主运营</t>
  </si>
  <si>
    <t>购买4台打捆机共32万元，购买4台运输拖拉机共40万元，新建配套大棚8万元，共计80万元，由等伴洲村集体经济合作社自主运营</t>
  </si>
  <si>
    <t>稻草打捆项目投入运营后，服务范围覆盖全镇，可有效解决生态环境问题，更可以为村集体持续增收。</t>
  </si>
  <si>
    <t>优先申报</t>
  </si>
  <si>
    <t>入股南县美侬蔬菜产销专业合作社</t>
  </si>
  <si>
    <t>改造喷水设施300亩，机耕道建设400米，购买一台无人机，购买一台菜苔运输车，买一台旋耕机。将以上固定资产入股南县美侬蔬菜产销专业合作社</t>
  </si>
  <si>
    <t>改造喷水设施300亩，机耕道建设400米，购买一台无人机，购买一台菜苔运输车，买一台旋耕机。将以上固定资产入股南县美侬蔬菜产销专业合作社，带动21户农户就业每年分红村集体收入5万元</t>
  </si>
  <si>
    <t>（一）社会效益：项目预计增加就业岗位10个，带动就业50余人次，其中脱贫（监测）户12人；为当地群众提供代管服务，并收购蔬菜。
（二）经济效益：项目实施后，采取保底分红和蔬菜收购服务费模式，带动村集体年增收。</t>
  </si>
  <si>
    <t>入股福喜疏菜种值专业合作社</t>
  </si>
  <si>
    <t>厂房改扩建，运输通道300米建设，购买一台菜苔运输车，将以上固定资产入股福喜疏菜种值专业合作社</t>
  </si>
  <si>
    <t>厂房改扩建，运输通道300米建设，购买一台菜苔运输车，将以上固定资产入股福喜疏菜种值专业合作社，每年分红4万元</t>
  </si>
  <si>
    <t>（一）社会效益：项目预计增加就业岗位8个，带动就业30余人次，其中脱贫（监测）户10人；为当地群众提供代管服务，并收购蔬菜。
（二）经济效益：项目实施后，采取保底分红和蔬菜收购服务费模式，带动村集体年增收。</t>
  </si>
  <si>
    <t>配套设施</t>
  </si>
  <si>
    <r>
      <rPr>
        <sz val="16"/>
        <color theme="1"/>
        <rFont val="方正楷体_GBK"/>
        <charset val="0"/>
      </rPr>
      <t>太白洲</t>
    </r>
    <r>
      <rPr>
        <sz val="16"/>
        <rFont val="方正楷体_GBK"/>
        <charset val="0"/>
      </rPr>
      <t>村入股榨菜加工厂</t>
    </r>
  </si>
  <si>
    <t>太白洲村榨菜加工厂</t>
  </si>
  <si>
    <t>1.厂房改造升级40万；
2.资金入股80万</t>
  </si>
  <si>
    <t>该项目实施后，预计带动100人就业，为群众每年增收3万元/人。榨菜加工厂在每年的收入效益按入股的比例分红给太白洲村，预计每年给村集体保底分红8万元。太白洲村村集体参与榨菜加工厂实际经营，根据实际经营情况进行利润分红。</t>
  </si>
  <si>
    <t>增加就业岗位带动农户增收</t>
  </si>
  <si>
    <t>龙头嘴村</t>
  </si>
  <si>
    <t>龙头嘴村人居环境整治</t>
  </si>
  <si>
    <t>全村人居环境整治、扫障、清理</t>
  </si>
  <si>
    <t>改善村人居环境，提升村容村貌</t>
  </si>
  <si>
    <t>南阳社区集中安置点道路硬化</t>
  </si>
  <si>
    <t>南阳社区安置点</t>
  </si>
  <si>
    <t>南阳社区</t>
  </si>
  <si>
    <t>唐家湾机埠至集中安置点510米道路硬化、下水道建设、道路黑化</t>
  </si>
  <si>
    <t>道路硬化升级，方便群众生产生活</t>
  </si>
  <si>
    <t>天福四-三组沟渠清洗长800米宽12米</t>
  </si>
  <si>
    <t>沟渠疏洗、垃圾清理、涵闸维修等</t>
  </si>
  <si>
    <t>项目建成后方便周边群众生产生活，此项工程具有较好的社会效益。</t>
  </si>
  <si>
    <t>禹贡四组机耕道硬化300米宽2.5米（无路基）</t>
  </si>
  <si>
    <t>道路提质改造、路面修补及路肩建设，20cm厚混凝土路面，10cm厚碎石路基底</t>
  </si>
  <si>
    <t>禹贡三组机耕道硬化600米宽2.5米</t>
  </si>
  <si>
    <t>唐家6组-天福4组道路维修长500米宽2.7米</t>
  </si>
  <si>
    <t>学稼6组-唐家9组道路1000米宽2.5米</t>
  </si>
  <si>
    <t>学稼1-3组沟渠清洗1000米</t>
  </si>
  <si>
    <t>沿河堤村</t>
  </si>
  <si>
    <t>全村路面修补</t>
  </si>
  <si>
    <t>东堤七组</t>
  </si>
  <si>
    <t>全村路面修补300米</t>
  </si>
  <si>
    <t>桃花三组、东堤一二组渠道疏洗</t>
  </si>
  <si>
    <t>东堤一二组，桃花三组</t>
  </si>
  <si>
    <t>东堤一二组渠道疏洗长1500米，宽1.5米。桃花三组渠道疏洗长1200米，宽4.5米</t>
  </si>
  <si>
    <t>道路硬化长500米，宽3米</t>
  </si>
  <si>
    <t>南阳社区集中安置点美丽屋场建设</t>
  </si>
  <si>
    <t>南阳社区集中安置点</t>
  </si>
  <si>
    <t>新建1座公厕、健康步道800米、人居环境整治300米</t>
  </si>
  <si>
    <t>对集中安置点进行美丽屋场建设，提升服务水平，方便群众生产生活</t>
  </si>
  <si>
    <t>沿河堤村庭院经济</t>
  </si>
  <si>
    <t>沿河堤村桃花片四组</t>
  </si>
  <si>
    <t>特色种植庭院经济建设</t>
  </si>
  <si>
    <t>发展特色蔬菜种植，主要种植白菜苔，附一些辣椒和豆角，预计每年可为村集体增收2万元</t>
  </si>
  <si>
    <t>覆盖全村400余群众生产生活</t>
  </si>
  <si>
    <t>太白洲村人民剅口电排改造</t>
  </si>
  <si>
    <t>水泵2台、电机2台、配电箱1个、机房1处、电缆、启埠机台1处、水泥黄砂砾石、人工</t>
  </si>
  <si>
    <t>完成人民剅口电排改造，新增各类电排设施，有效提升农田灌溉效率，改善村民生产生活调解。</t>
  </si>
  <si>
    <t>覆盖全村100余户群众生产生活</t>
  </si>
  <si>
    <t>厂窖镇</t>
  </si>
  <si>
    <t>厂窖镇垃圾转运点建设项目</t>
  </si>
  <si>
    <t>购置140个200L垃圾桶</t>
  </si>
  <si>
    <t>项目完成率100%
脱贫户满意度100%，新增垃圾桶140个</t>
  </si>
  <si>
    <t>受益农户31530人，受益农户满意度100%</t>
  </si>
  <si>
    <t>种殖业发展</t>
  </si>
  <si>
    <t>汀合洲村</t>
  </si>
  <si>
    <t>汀合洲村蔬菜种植大棚建设项目</t>
  </si>
  <si>
    <t>汀合洲村1组</t>
  </si>
  <si>
    <t>修建长50米宽3米的机耕道1条；1个蔬菜种植大棚</t>
  </si>
  <si>
    <t>项目验收合格率100%、项目完工及时率100；预计增加村集体经济收入5万元</t>
  </si>
  <si>
    <t>人均增收150</t>
  </si>
  <si>
    <t>中央第二批资金项目</t>
  </si>
  <si>
    <t>汀合洲村先锋一组道路硬化</t>
  </si>
  <si>
    <t>先锋一组</t>
  </si>
  <si>
    <t>修建长450米宽3米厚0.2米道路硬化</t>
  </si>
  <si>
    <t>长450米宽3米厚0.2米道路硬化；项目验收合格率100%、项目完工及时率100%</t>
  </si>
  <si>
    <t>方便群众生产生活，部分农民增收150元/年</t>
  </si>
  <si>
    <t>中央第二批资金项目，基础设施补短板</t>
  </si>
  <si>
    <t>道路修复</t>
  </si>
  <si>
    <t>西福村</t>
  </si>
  <si>
    <t>西福村1-29组道路修缮</t>
  </si>
  <si>
    <t>西福村1-29组</t>
  </si>
  <si>
    <t>全村1-29组破损道路维修道路修缮，总长度约3460米，宽3.5米；21组道路路基维护，长度280米；</t>
  </si>
  <si>
    <t>项目完成率100%
脱贫户满意度100%，道路修缮长3.4千米</t>
  </si>
  <si>
    <t>方便群众生产生活，人均收入增加100元/人</t>
  </si>
  <si>
    <t>城西村</t>
  </si>
  <si>
    <t>城西村农科二组机耕路建设项目</t>
  </si>
  <si>
    <t>原农科村2组</t>
  </si>
  <si>
    <t>原城西村农科二组机耕道总长度3100米，宽2.5米，机耕路铺设碎石</t>
  </si>
  <si>
    <t>项目完成率100%
脱贫户满意度100%，机耕道建设3100米</t>
  </si>
  <si>
    <t>人均收入增加100元/人</t>
  </si>
  <si>
    <t>抗旱沟修建</t>
  </si>
  <si>
    <t>祥和村</t>
  </si>
  <si>
    <t>抗旱沟修建和机耕道修建</t>
  </si>
  <si>
    <t>祥和六组</t>
  </si>
  <si>
    <t>祥和村机耕道新建150米和加宽1米长200米。预埋管道200米，塌陷5处的修复</t>
  </si>
  <si>
    <t>项目完成率100%
脱贫户满意度100%，机耕道建设1500米</t>
  </si>
  <si>
    <t>人均增收100元</t>
  </si>
  <si>
    <t>城西村东风八组机耕路维修项目</t>
  </si>
  <si>
    <t>东风八组</t>
  </si>
  <si>
    <t>城西原东风8组的机耕道长度900米，机耕路维护，铺设碎石</t>
  </si>
  <si>
    <t>项目完成率100%
脱贫户满意度100%，机耕道建设900米</t>
  </si>
  <si>
    <t>带动208户的农产品提高产量</t>
  </si>
  <si>
    <t>道路建设</t>
  </si>
  <si>
    <t>道路硬化</t>
  </si>
  <si>
    <t>原汉新村三组居民线</t>
  </si>
  <si>
    <t>原汉新村三组居民线道路硬化，长900米、宽3.5米、高20厘米</t>
  </si>
  <si>
    <t>长900米、宽4.5米、高20厘米道路硬化，项目验收合格率100%、项目完工及时率100%</t>
  </si>
  <si>
    <t>方便群众生产生活，部分农民增收200元/年</t>
  </si>
  <si>
    <t>桥面修复</t>
  </si>
  <si>
    <t>原先锋村、汉新村、德伏村</t>
  </si>
  <si>
    <t>原先锋村二组、原德伏村3组、原汉新村二组的桥面修复，长15米、宽3.5米、高20厘米</t>
  </si>
  <si>
    <t>桥面修复长15米，项目验收合格率100%、项目完工及时率100%</t>
  </si>
  <si>
    <t>居民线道路硬化</t>
  </si>
  <si>
    <t>原德伏村四、五、六、七组</t>
  </si>
  <si>
    <t>原德伏村四五六七组道路硬化长1000米、宽3米、高20厘米</t>
  </si>
  <si>
    <t>道路硬化长760米，项目验收合格率100%、项目完工及时率100%</t>
  </si>
  <si>
    <t>公路翻新</t>
  </si>
  <si>
    <t>先锋村</t>
  </si>
  <si>
    <t>原先锋村11组、12组、13组修复长1500米，宽3.5米，高20厘米</t>
  </si>
  <si>
    <t>道路修复1500米，项目验收合格率100%、项目完工及时率100%</t>
  </si>
  <si>
    <t>原先锋村5组、6组、7组公路修复长800米，宽3.5米，高20厘米</t>
  </si>
  <si>
    <t>道路修复800米，项目验收合格率100%、项目完工及时率100%</t>
  </si>
  <si>
    <t>原先锋村9组</t>
  </si>
  <si>
    <t>原先锋村9组公路修复长400米，宽3.5米，高20厘米</t>
  </si>
  <si>
    <t>公路修复长400米，项目验收合格率100%、项目完工及时率100%</t>
  </si>
  <si>
    <t>涵闸修复</t>
  </si>
  <si>
    <t>涵闸修建</t>
  </si>
  <si>
    <t>整村</t>
  </si>
  <si>
    <t>全村涵闸修复32个</t>
  </si>
  <si>
    <t>涵闸修复32个，项目验收合格率100%、项目完工及时率100%</t>
  </si>
  <si>
    <t>修建桥梁</t>
  </si>
  <si>
    <t>汀合洲小学与原汉新村沟面建桥</t>
  </si>
  <si>
    <t>汀合洲小学与原汉新村沟面建桥，桥长50米、宽3米、高35厘米</t>
  </si>
  <si>
    <t>桥梁建设50米，项目验收合格率100%、项目完工及时率100%</t>
  </si>
  <si>
    <t>方便学生上学</t>
  </si>
  <si>
    <t>原先锋村1组</t>
  </si>
  <si>
    <t>原先锋村1组道路硬化，长100米、宽3.5米、高20厘米</t>
  </si>
  <si>
    <t>道路硬化900米，项目验收合格率100%、项目完工及时率100%</t>
  </si>
  <si>
    <t>原汉新村4、5组</t>
  </si>
  <si>
    <t>原汉新村4、5组道路硬化长780米、宽3.5米、高20厘米</t>
  </si>
  <si>
    <t>道路硬化780米，项目验收合格率100%、项目完工及时率100%</t>
  </si>
  <si>
    <t>基础设施完善</t>
  </si>
  <si>
    <t>肖家湾村</t>
  </si>
  <si>
    <t>肖家湾村连续湖护坡项目</t>
  </si>
  <si>
    <t>肖家湾村连福十一、十二组</t>
  </si>
  <si>
    <t>肖家湾村原连福十一、十二组连续湖护坡780m</t>
  </si>
  <si>
    <t>连续湖护坡780m；项目验收合格率100%、项目完工及时率100</t>
  </si>
  <si>
    <t>一、预计为全村农户增收约0.2万元/年。
二、提供就业岗位5个，其中脱贫户3人，预计增加工资收入3000元/人。</t>
  </si>
  <si>
    <t>汀浃洲村</t>
  </si>
  <si>
    <t>汀渎洲村红旗
管升级机部建设项目</t>
  </si>
  <si>
    <t>机埠进水口维修改造，更换50千瓦水泵1个，更换电线，进水渠道开通</t>
  </si>
  <si>
    <t>增加水泵一套；项目验收合格率100%、项目完工及时率100</t>
  </si>
  <si>
    <t>部分农民增收200元/年</t>
  </si>
  <si>
    <t>城南村</t>
  </si>
  <si>
    <t>城南村振心桥建设项目</t>
  </si>
  <si>
    <t>1、该桥长26米，宽4.5米，高5米；2、该桥中间水渠跨度8米，两边用混凝土浇筑墙体，里面回填河沙，桥面用钢筋混凝土浇筑，厚度0.3米，3、桥面两边用钢筋混凝土浇筑防护墙</t>
  </si>
  <si>
    <t>动周边群众增收每人20元/年，完成长26米的桥梁建设</t>
  </si>
  <si>
    <t>预期每人每年增收200元，能带动运吉鑫果蔬专业合作社产业发展，预期能为该合作社每亩每年增收200元</t>
  </si>
  <si>
    <t>水产养殖业发展</t>
  </si>
  <si>
    <t>西洲村</t>
  </si>
  <si>
    <t>西洲村稻虾养殖项目</t>
  </si>
  <si>
    <t>西洲村1组</t>
  </si>
  <si>
    <t>西洲村1组开挖沟渠45亩流转田用于稻虾养殖</t>
  </si>
  <si>
    <t>45亩稻蛙虾项目验收合格率100%、项目完工及时率100%，集体经济收入预计增收10万余元/年</t>
  </si>
  <si>
    <t>提供群众农业就近务工岗位4个</t>
  </si>
  <si>
    <t>注：项目类别中项目类型、二级项目类型、项目子类型需参照《1- 1-5 县级巩固拓展脱贫攻坚成果和乡村振兴项目库项目分类表》填写。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</si>
</sst>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s>
  <fonts count="51">
    <font>
      <sz val="11"/>
      <color theme="1"/>
      <name val="宋体"/>
      <charset val="134"/>
      <scheme val="minor"/>
    </font>
    <font>
      <sz val="16"/>
      <color theme="1"/>
      <name val="黑体"/>
      <charset val="134"/>
    </font>
    <font>
      <sz val="11"/>
      <name val="宋体"/>
      <charset val="134"/>
    </font>
    <font>
      <sz val="28"/>
      <color rgb="FF000000"/>
      <name val="微软雅黑"/>
      <charset val="134"/>
    </font>
    <font>
      <sz val="16"/>
      <color rgb="FF000000"/>
      <name val="黑体"/>
      <charset val="134"/>
    </font>
    <font>
      <sz val="16"/>
      <color rgb="FF000000"/>
      <name val="宋体"/>
      <charset val="134"/>
    </font>
    <font>
      <sz val="16"/>
      <name val="宋体"/>
      <charset val="134"/>
    </font>
    <font>
      <sz val="16"/>
      <color rgb="FF000000"/>
      <name val="Arial"/>
      <charset val="134"/>
    </font>
    <font>
      <sz val="16"/>
      <color theme="1"/>
      <name val="宋体"/>
      <charset val="134"/>
    </font>
    <font>
      <sz val="16"/>
      <color theme="1"/>
      <name val="方正仿宋简体"/>
      <charset val="134"/>
    </font>
    <font>
      <sz val="16"/>
      <color theme="1"/>
      <name val="宋体"/>
      <charset val="134"/>
      <scheme val="minor"/>
    </font>
    <font>
      <b/>
      <sz val="16"/>
      <color theme="1"/>
      <name val="宋体"/>
      <charset val="134"/>
    </font>
    <font>
      <sz val="16"/>
      <color rgb="FFFF0000"/>
      <name val="宋体"/>
      <charset val="134"/>
    </font>
    <font>
      <sz val="16"/>
      <name val="宋体"/>
      <charset val="134"/>
      <scheme val="minor"/>
    </font>
    <font>
      <sz val="16"/>
      <color theme="1"/>
      <name val="Times New Roman"/>
      <charset val="134"/>
    </font>
    <font>
      <sz val="16"/>
      <name val="Times New Roman"/>
      <charset val="134"/>
    </font>
    <font>
      <sz val="16"/>
      <color rgb="FF000000"/>
      <name val="Times New Roman"/>
      <charset val="134"/>
    </font>
    <font>
      <sz val="16"/>
      <color theme="1"/>
      <name val="方正楷体_GBK"/>
      <charset val="0"/>
    </font>
    <font>
      <sz val="11"/>
      <color theme="1"/>
      <name val="黑体"/>
      <charset val="134"/>
    </font>
    <font>
      <sz val="14"/>
      <color theme="1"/>
      <name val="黑体"/>
      <charset val="134"/>
    </font>
    <font>
      <sz val="24"/>
      <color rgb="FF000000"/>
      <name val="方正小标宋简体"/>
      <charset val="134"/>
    </font>
    <font>
      <sz val="11.5"/>
      <color rgb="FF000000"/>
      <name val="宋体"/>
      <charset val="134"/>
    </font>
    <font>
      <sz val="11"/>
      <color rgb="FF000000"/>
      <name val="黑体"/>
      <charset val="134"/>
    </font>
    <font>
      <sz val="10.5"/>
      <color rgb="FF000000"/>
      <name val="Arial"/>
      <charset val="134"/>
    </font>
    <font>
      <sz val="10"/>
      <color rgb="FF000000"/>
      <name val="仿宋"/>
      <charset val="134"/>
    </font>
    <font>
      <b/>
      <sz val="10"/>
      <color rgb="FF000000"/>
      <name val="仿宋"/>
      <charset val="134"/>
    </font>
    <font>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5"/>
      <color rgb="FF000000"/>
      <name val="Arial"/>
      <charset val="134"/>
    </font>
    <font>
      <sz val="16"/>
      <color rgb="FF000000"/>
      <name val="仿宋"/>
      <charset val="134"/>
    </font>
    <font>
      <sz val="16"/>
      <name val="方正楷体_GBK"/>
      <charset val="0"/>
    </font>
    <font>
      <sz val="16"/>
      <name val="Microsoft YaHei"/>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9"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0" applyNumberFormat="0" applyFill="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4" fillId="0" borderId="0" applyNumberFormat="0" applyFill="0" applyBorder="0" applyAlignment="0" applyProtection="0">
      <alignment vertical="center"/>
    </xf>
    <xf numFmtId="0" fontId="35" fillId="3" borderId="12" applyNumberFormat="0" applyAlignment="0" applyProtection="0">
      <alignment vertical="center"/>
    </xf>
    <xf numFmtId="0" fontId="36" fillId="4" borderId="13" applyNumberFormat="0" applyAlignment="0" applyProtection="0">
      <alignment vertical="center"/>
    </xf>
    <xf numFmtId="0" fontId="37" fillId="4" borderId="12" applyNumberFormat="0" applyAlignment="0" applyProtection="0">
      <alignment vertical="center"/>
    </xf>
    <xf numFmtId="0" fontId="38" fillId="5" borderId="14" applyNumberFormat="0" applyAlignment="0" applyProtection="0">
      <alignment vertical="center"/>
    </xf>
    <xf numFmtId="0" fontId="39" fillId="0" borderId="15" applyNumberFormat="0" applyFill="0" applyAlignment="0" applyProtection="0">
      <alignment vertical="center"/>
    </xf>
    <xf numFmtId="0" fontId="40" fillId="0" borderId="16"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cellStyleXfs>
  <cellXfs count="76">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0" fillId="0" borderId="0" xfId="0" applyAlignment="1">
      <alignment vertical="center" wrapText="1"/>
    </xf>
    <xf numFmtId="176" fontId="0" fillId="0" borderId="0" xfId="0" applyNumberFormat="1" applyAlignment="1">
      <alignment vertical="center" wrapText="1"/>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vertical="center" wrapText="1"/>
    </xf>
    <xf numFmtId="176" fontId="1" fillId="0" borderId="0" xfId="0" applyNumberFormat="1" applyFont="1" applyAlignment="1">
      <alignment vertical="center" wrapText="1"/>
    </xf>
    <xf numFmtId="0" fontId="1" fillId="0" borderId="0" xfId="0" applyFont="1" applyAlignment="1">
      <alignment horizontal="left" vertical="center"/>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31" fontId="5"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57" fontId="7" fillId="0" borderId="5" xfId="0" applyNumberFormat="1"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57" fontId="9" fillId="0" borderId="6" xfId="0" applyNumberFormat="1"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57" fontId="5" fillId="0" borderId="1" xfId="0" applyNumberFormat="1"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0" fillId="0" borderId="4" xfId="0" applyFont="1" applyFill="1" applyBorder="1" applyAlignment="1">
      <alignment horizontal="center" vertical="center"/>
    </xf>
    <xf numFmtId="0" fontId="1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0" xfId="0" applyAlignment="1">
      <alignment horizontal="left" vertical="center" wrapText="1"/>
    </xf>
    <xf numFmtId="176" fontId="0" fillId="0" borderId="0" xfId="0" applyNumberFormat="1" applyAlignment="1">
      <alignment horizontal="left" vertical="center" wrapText="1"/>
    </xf>
    <xf numFmtId="0" fontId="0" fillId="0" borderId="0" xfId="0" applyAlignment="1">
      <alignment horizontal="center" vertical="center"/>
    </xf>
    <xf numFmtId="0" fontId="18" fillId="0" borderId="0" xfId="0" applyFont="1">
      <alignment vertical="center"/>
    </xf>
    <xf numFmtId="0" fontId="19" fillId="0" borderId="0" xfId="0" applyFont="1">
      <alignment vertical="center"/>
    </xf>
    <xf numFmtId="0" fontId="20" fillId="0" borderId="0" xfId="0" applyFont="1" applyAlignment="1">
      <alignment horizontal="center" vertical="top" wrapText="1"/>
    </xf>
    <xf numFmtId="0" fontId="20" fillId="0" borderId="0" xfId="0" applyFont="1" applyAlignment="1">
      <alignment horizontal="center" vertical="top"/>
    </xf>
    <xf numFmtId="0" fontId="21" fillId="0" borderId="0" xfId="0" applyFont="1" applyAlignment="1">
      <alignment horizontal="left" vertical="center"/>
    </xf>
    <xf numFmtId="0" fontId="22" fillId="0" borderId="5"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6" xfId="0" applyFont="1" applyBorder="1" applyAlignment="1">
      <alignment horizontal="center" vertical="center" wrapText="1"/>
    </xf>
    <xf numFmtId="0" fontId="18" fillId="0" borderId="1" xfId="0" applyFont="1" applyBorder="1" applyAlignment="1">
      <alignment horizontal="center" vertical="center"/>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9"/>
  <sheetViews>
    <sheetView tabSelected="1" workbookViewId="0">
      <pane ySplit="6" topLeftCell="A7" activePane="bottomLeft" state="frozen"/>
      <selection/>
      <selection pane="bottomLeft" activeCell="A2" sqref="A2:M2"/>
    </sheetView>
  </sheetViews>
  <sheetFormatPr defaultColWidth="9" defaultRowHeight="13.5"/>
  <cols>
    <col min="2" max="2" width="17.0916666666667" customWidth="1"/>
    <col min="4" max="4" width="11.5"/>
    <col min="5" max="5" width="9.375"/>
    <col min="6" max="6" width="10.375"/>
    <col min="11" max="12" width="10.375" customWidth="1"/>
  </cols>
  <sheetData>
    <row r="1" ht="18.75" spans="1:13">
      <c r="A1" s="63" t="s">
        <v>0</v>
      </c>
    </row>
    <row r="2" ht="66" customHeight="1" spans="1:13">
      <c r="A2" s="64" t="s">
        <v>1</v>
      </c>
      <c r="B2" s="65"/>
      <c r="C2" s="65"/>
      <c r="D2" s="65"/>
      <c r="E2" s="65"/>
      <c r="F2" s="65"/>
      <c r="G2" s="65"/>
      <c r="H2" s="65"/>
      <c r="I2" s="65"/>
      <c r="J2" s="65"/>
      <c r="K2" s="65"/>
      <c r="L2" s="65"/>
      <c r="M2" s="65"/>
    </row>
    <row r="3" ht="14.25" spans="1:13">
      <c r="A3" s="66" t="s">
        <v>2</v>
      </c>
      <c r="K3" s="61" t="s">
        <v>3</v>
      </c>
      <c r="L3" s="61"/>
      <c r="M3" s="61"/>
    </row>
    <row r="4" s="62" customFormat="1" spans="1:13">
      <c r="A4" s="67" t="s">
        <v>4</v>
      </c>
      <c r="B4" s="67" t="s">
        <v>5</v>
      </c>
      <c r="C4" s="68" t="s">
        <v>6</v>
      </c>
      <c r="D4" s="68" t="s">
        <v>7</v>
      </c>
      <c r="E4" s="68"/>
      <c r="F4" s="68"/>
      <c r="G4" s="68" t="s">
        <v>8</v>
      </c>
      <c r="H4" s="68"/>
      <c r="I4" s="68"/>
      <c r="J4" s="68"/>
      <c r="K4" s="68"/>
      <c r="L4" s="68"/>
      <c r="M4" s="68"/>
    </row>
    <row r="5" s="62" customFormat="1" spans="1:13">
      <c r="A5" s="69"/>
      <c r="B5" s="69"/>
      <c r="C5" s="68"/>
      <c r="D5" s="67" t="s">
        <v>9</v>
      </c>
      <c r="E5" s="68" t="s">
        <v>10</v>
      </c>
      <c r="F5" s="68"/>
      <c r="G5" s="67" t="s">
        <v>11</v>
      </c>
      <c r="H5" s="67" t="s">
        <v>12</v>
      </c>
      <c r="I5" s="68" t="s">
        <v>13</v>
      </c>
      <c r="J5" s="68" t="s">
        <v>10</v>
      </c>
      <c r="K5" s="68"/>
      <c r="L5" s="68"/>
      <c r="M5" s="68" t="s">
        <v>14</v>
      </c>
    </row>
    <row r="6" s="62" customFormat="1" ht="67.5" spans="1:13">
      <c r="A6" s="70"/>
      <c r="B6" s="70"/>
      <c r="C6" s="68"/>
      <c r="D6" s="70"/>
      <c r="E6" s="68" t="s">
        <v>15</v>
      </c>
      <c r="F6" s="68" t="s">
        <v>16</v>
      </c>
      <c r="G6" s="70"/>
      <c r="H6" s="70"/>
      <c r="I6" s="68"/>
      <c r="J6" s="68" t="s">
        <v>17</v>
      </c>
      <c r="K6" s="68" t="s">
        <v>18</v>
      </c>
      <c r="L6" s="68" t="s">
        <v>19</v>
      </c>
      <c r="M6" s="71"/>
    </row>
    <row r="7" spans="1:13">
      <c r="A7" s="72"/>
      <c r="B7" s="73" t="s">
        <v>20</v>
      </c>
      <c r="C7" s="72">
        <f>SUM(C9:C14,C16:C20,C22:C24,C26:C26,C28:C31,C33:C34,C36,C38:C39)</f>
        <v>370</v>
      </c>
      <c r="D7" s="72">
        <f t="shared" ref="D7:L7" si="0">SUM(D9:D14,D16:D20,D22:D24,D26:D26,D28:D31,D33:D34,D36,D38:D39)</f>
        <v>18725.2364</v>
      </c>
      <c r="E7" s="72">
        <f t="shared" si="0"/>
        <v>16826.81</v>
      </c>
      <c r="F7" s="72">
        <f t="shared" si="0"/>
        <v>1898.4264</v>
      </c>
      <c r="G7" s="72">
        <f t="shared" si="0"/>
        <v>1009</v>
      </c>
      <c r="H7" s="72">
        <f t="shared" si="0"/>
        <v>195098</v>
      </c>
      <c r="I7" s="72">
        <f t="shared" si="0"/>
        <v>755351</v>
      </c>
      <c r="J7" s="72">
        <f t="shared" si="0"/>
        <v>413</v>
      </c>
      <c r="K7" s="72">
        <f t="shared" si="0"/>
        <v>13901</v>
      </c>
      <c r="L7" s="72">
        <f t="shared" si="0"/>
        <v>33512</v>
      </c>
      <c r="M7" s="72"/>
    </row>
    <row r="8" spans="1:13">
      <c r="A8" s="74" t="s">
        <v>21</v>
      </c>
      <c r="B8" s="74"/>
      <c r="C8" s="74"/>
      <c r="D8" s="74"/>
      <c r="E8" s="74"/>
      <c r="F8" s="74"/>
      <c r="G8" s="74"/>
      <c r="H8" s="74"/>
      <c r="I8" s="74"/>
      <c r="J8" s="74"/>
      <c r="K8" s="74"/>
      <c r="L8" s="74"/>
      <c r="M8" s="74"/>
    </row>
    <row r="9" spans="1:13">
      <c r="A9" s="72">
        <v>1</v>
      </c>
      <c r="B9" s="75" t="s">
        <v>22</v>
      </c>
      <c r="C9" s="72">
        <v>29</v>
      </c>
      <c r="D9" s="72">
        <f>SUM(E9:F9)</f>
        <v>2480.7982</v>
      </c>
      <c r="E9" s="72">
        <v>1882.2</v>
      </c>
      <c r="F9" s="72">
        <v>598.5982</v>
      </c>
      <c r="G9" s="72">
        <v>160</v>
      </c>
      <c r="H9" s="72">
        <v>14631</v>
      </c>
      <c r="I9" s="72">
        <v>56937</v>
      </c>
      <c r="J9" s="72">
        <v>61</v>
      </c>
      <c r="K9" s="72">
        <v>1355</v>
      </c>
      <c r="L9" s="72">
        <v>3773</v>
      </c>
      <c r="M9" s="72"/>
    </row>
    <row r="10" spans="1:13">
      <c r="A10" s="72">
        <v>2</v>
      </c>
      <c r="B10" s="75" t="s">
        <v>23</v>
      </c>
      <c r="C10" s="72">
        <v>35</v>
      </c>
      <c r="D10" s="72">
        <f>SUM(E10:F10)</f>
        <v>3403.33</v>
      </c>
      <c r="E10" s="72">
        <v>2940.57</v>
      </c>
      <c r="F10" s="72">
        <v>462.76</v>
      </c>
      <c r="G10" s="72">
        <v>35</v>
      </c>
      <c r="H10" s="72">
        <v>22996</v>
      </c>
      <c r="I10" s="72">
        <v>86906</v>
      </c>
      <c r="J10" s="72">
        <v>16</v>
      </c>
      <c r="K10" s="72">
        <v>2353</v>
      </c>
      <c r="L10" s="72">
        <v>4340</v>
      </c>
      <c r="M10" s="72"/>
    </row>
    <row r="11" spans="1:13">
      <c r="A11" s="72">
        <v>3</v>
      </c>
      <c r="B11" s="75" t="s">
        <v>24</v>
      </c>
      <c r="C11" s="72">
        <v>35</v>
      </c>
      <c r="D11" s="72">
        <f t="shared" ref="D11:D20" si="1">SUM(E11:F11)</f>
        <v>749.65</v>
      </c>
      <c r="E11" s="72">
        <v>729.68</v>
      </c>
      <c r="F11" s="72">
        <v>19.97</v>
      </c>
      <c r="G11" s="72">
        <v>37</v>
      </c>
      <c r="H11" s="72">
        <v>15651</v>
      </c>
      <c r="I11" s="72">
        <v>56421</v>
      </c>
      <c r="J11" s="72">
        <v>21</v>
      </c>
      <c r="K11" s="72">
        <v>1578</v>
      </c>
      <c r="L11" s="72">
        <v>4404</v>
      </c>
      <c r="M11" s="72"/>
    </row>
    <row r="12" spans="1:13">
      <c r="A12" s="72">
        <v>4</v>
      </c>
      <c r="B12" s="75" t="s">
        <v>25</v>
      </c>
      <c r="C12" s="72">
        <v>3</v>
      </c>
      <c r="D12" s="72">
        <f t="shared" si="1"/>
        <v>249.5</v>
      </c>
      <c r="E12" s="72">
        <v>248</v>
      </c>
      <c r="F12" s="72">
        <v>1.5</v>
      </c>
      <c r="G12" s="72">
        <v>3</v>
      </c>
      <c r="H12" s="72">
        <v>354</v>
      </c>
      <c r="I12" s="72">
        <v>1295</v>
      </c>
      <c r="J12" s="72">
        <v>2</v>
      </c>
      <c r="K12" s="72">
        <v>46</v>
      </c>
      <c r="L12" s="72">
        <v>144</v>
      </c>
      <c r="M12" s="72"/>
    </row>
    <row r="13" spans="1:13">
      <c r="A13" s="72">
        <v>5</v>
      </c>
      <c r="B13" s="75" t="s">
        <v>26</v>
      </c>
      <c r="C13" s="72"/>
      <c r="D13" s="72">
        <f t="shared" si="1"/>
        <v>0</v>
      </c>
      <c r="E13" s="72"/>
      <c r="F13" s="72"/>
      <c r="G13" s="72"/>
      <c r="H13" s="72"/>
      <c r="I13" s="72"/>
      <c r="J13" s="72"/>
      <c r="K13" s="72"/>
      <c r="L13" s="72"/>
      <c r="M13" s="72"/>
    </row>
    <row r="14" spans="1:13">
      <c r="A14" s="72">
        <v>6</v>
      </c>
      <c r="B14" s="75" t="s">
        <v>27</v>
      </c>
      <c r="C14" s="72">
        <v>9</v>
      </c>
      <c r="D14" s="72">
        <f t="shared" si="1"/>
        <v>278.1</v>
      </c>
      <c r="E14" s="72">
        <v>277</v>
      </c>
      <c r="F14" s="72">
        <v>1.1</v>
      </c>
      <c r="G14" s="72">
        <v>9</v>
      </c>
      <c r="H14" s="72">
        <v>2149</v>
      </c>
      <c r="I14" s="72">
        <v>7276</v>
      </c>
      <c r="J14" s="72">
        <v>6</v>
      </c>
      <c r="K14" s="72">
        <v>230</v>
      </c>
      <c r="L14" s="72">
        <v>611</v>
      </c>
      <c r="M14" s="72"/>
    </row>
    <row r="15" spans="1:13">
      <c r="A15" s="74" t="s">
        <v>28</v>
      </c>
      <c r="B15" s="74"/>
      <c r="C15" s="74"/>
      <c r="D15" s="74"/>
      <c r="E15" s="74"/>
      <c r="F15" s="74"/>
      <c r="G15" s="74"/>
      <c r="H15" s="74"/>
      <c r="I15" s="74"/>
      <c r="J15" s="74"/>
      <c r="K15" s="74"/>
      <c r="L15" s="74"/>
      <c r="M15" s="74"/>
    </row>
    <row r="16" spans="1:13">
      <c r="A16" s="72">
        <v>7</v>
      </c>
      <c r="B16" s="75" t="s">
        <v>29</v>
      </c>
      <c r="C16" s="72">
        <v>1</v>
      </c>
      <c r="D16" s="72">
        <f t="shared" si="1"/>
        <v>80</v>
      </c>
      <c r="E16" s="72">
        <v>80</v>
      </c>
      <c r="F16" s="72">
        <v>0</v>
      </c>
      <c r="G16" s="72">
        <v>132</v>
      </c>
      <c r="H16" s="72">
        <v>50</v>
      </c>
      <c r="I16" s="72">
        <v>150</v>
      </c>
      <c r="J16" s="72">
        <v>40</v>
      </c>
      <c r="K16" s="72">
        <v>15</v>
      </c>
      <c r="L16" s="72">
        <v>45</v>
      </c>
      <c r="M16" s="72"/>
    </row>
    <row r="17" spans="1:13">
      <c r="A17" s="72">
        <v>8</v>
      </c>
      <c r="B17" s="75" t="s">
        <v>30</v>
      </c>
      <c r="C17" s="72"/>
      <c r="D17" s="72">
        <f t="shared" si="1"/>
        <v>0</v>
      </c>
      <c r="E17" s="72"/>
      <c r="F17" s="72"/>
      <c r="G17" s="72"/>
      <c r="H17" s="72"/>
      <c r="I17" s="72"/>
      <c r="J17" s="72"/>
      <c r="K17" s="72"/>
      <c r="L17" s="72"/>
      <c r="M17" s="72"/>
    </row>
    <row r="18" spans="1:13">
      <c r="A18" s="72">
        <v>9</v>
      </c>
      <c r="B18" s="75" t="s">
        <v>31</v>
      </c>
      <c r="C18" s="72"/>
      <c r="D18" s="72">
        <f t="shared" si="1"/>
        <v>0</v>
      </c>
      <c r="E18" s="72"/>
      <c r="F18" s="72"/>
      <c r="G18" s="72"/>
      <c r="H18" s="72"/>
      <c r="I18" s="72"/>
      <c r="J18" s="72"/>
      <c r="K18" s="72"/>
      <c r="L18" s="72"/>
      <c r="M18" s="72"/>
    </row>
    <row r="19" spans="1:13">
      <c r="A19" s="72">
        <v>10</v>
      </c>
      <c r="B19" s="75" t="s">
        <v>32</v>
      </c>
      <c r="C19" s="72"/>
      <c r="D19" s="72">
        <f t="shared" si="1"/>
        <v>0</v>
      </c>
      <c r="E19" s="72"/>
      <c r="F19" s="72"/>
      <c r="G19" s="72"/>
      <c r="H19" s="72"/>
      <c r="I19" s="72"/>
      <c r="J19" s="72"/>
      <c r="K19" s="72"/>
      <c r="L19" s="72"/>
      <c r="M19" s="72"/>
    </row>
    <row r="20" spans="1:13">
      <c r="A20" s="72">
        <v>11</v>
      </c>
      <c r="B20" s="75" t="s">
        <v>33</v>
      </c>
      <c r="C20" s="72"/>
      <c r="D20" s="72">
        <f t="shared" si="1"/>
        <v>0</v>
      </c>
      <c r="E20" s="72"/>
      <c r="F20" s="72"/>
      <c r="G20" s="72"/>
      <c r="H20" s="72"/>
      <c r="I20" s="72"/>
      <c r="J20" s="72"/>
      <c r="K20" s="72"/>
      <c r="L20" s="72"/>
      <c r="M20" s="72"/>
    </row>
    <row r="21" spans="1:13">
      <c r="A21" s="74" t="s">
        <v>34</v>
      </c>
      <c r="B21" s="74"/>
      <c r="C21" s="74"/>
      <c r="D21" s="74"/>
      <c r="E21" s="74"/>
      <c r="F21" s="74"/>
      <c r="G21" s="74"/>
      <c r="H21" s="74"/>
      <c r="I21" s="74"/>
      <c r="J21" s="74"/>
      <c r="K21" s="74"/>
      <c r="L21" s="74"/>
      <c r="M21" s="74"/>
    </row>
    <row r="22" spans="1:13">
      <c r="A22" s="72">
        <v>12</v>
      </c>
      <c r="B22" s="75" t="s">
        <v>35</v>
      </c>
      <c r="C22" s="72">
        <v>224</v>
      </c>
      <c r="D22" s="72">
        <f t="shared" ref="D22:D24" si="2">SUM(E22:F22)</f>
        <v>9850.332</v>
      </c>
      <c r="E22" s="72">
        <v>9147.01</v>
      </c>
      <c r="F22" s="72">
        <v>703.322</v>
      </c>
      <c r="G22" s="72">
        <v>268</v>
      </c>
      <c r="H22" s="72">
        <v>80851</v>
      </c>
      <c r="I22" s="72">
        <v>332719</v>
      </c>
      <c r="J22" s="72">
        <v>136</v>
      </c>
      <c r="K22" s="72">
        <v>5635</v>
      </c>
      <c r="L22" s="72">
        <v>13432</v>
      </c>
      <c r="M22" s="72"/>
    </row>
    <row r="23" spans="1:13">
      <c r="A23" s="72">
        <v>13</v>
      </c>
      <c r="B23" s="75" t="s">
        <v>36</v>
      </c>
      <c r="C23" s="72">
        <v>17</v>
      </c>
      <c r="D23" s="72">
        <f t="shared" si="2"/>
        <v>575.05</v>
      </c>
      <c r="E23" s="72">
        <v>572.45</v>
      </c>
      <c r="F23" s="72">
        <v>2.6</v>
      </c>
      <c r="G23" s="72">
        <v>197</v>
      </c>
      <c r="H23" s="72">
        <v>46622</v>
      </c>
      <c r="I23" s="72">
        <v>172433</v>
      </c>
      <c r="J23" s="72">
        <v>65</v>
      </c>
      <c r="K23" s="72">
        <v>1917</v>
      </c>
      <c r="L23" s="72">
        <v>4569</v>
      </c>
      <c r="M23" s="72"/>
    </row>
    <row r="24" spans="1:13">
      <c r="A24" s="72">
        <v>14</v>
      </c>
      <c r="B24" s="75" t="s">
        <v>37</v>
      </c>
      <c r="C24" s="72">
        <v>16</v>
      </c>
      <c r="D24" s="72">
        <f t="shared" si="2"/>
        <v>1048.4762</v>
      </c>
      <c r="E24" s="72">
        <v>939.9</v>
      </c>
      <c r="F24" s="72">
        <v>108.5762</v>
      </c>
      <c r="G24" s="72">
        <v>36</v>
      </c>
      <c r="H24" s="72">
        <v>11794</v>
      </c>
      <c r="I24" s="72">
        <v>41214</v>
      </c>
      <c r="J24" s="72">
        <v>26</v>
      </c>
      <c r="K24" s="72">
        <v>772</v>
      </c>
      <c r="L24" s="72">
        <v>2194</v>
      </c>
      <c r="M24" s="72"/>
    </row>
    <row r="25" spans="1:13">
      <c r="A25" s="74" t="s">
        <v>38</v>
      </c>
      <c r="B25" s="74"/>
      <c r="C25" s="74"/>
      <c r="D25" s="74"/>
      <c r="E25" s="74"/>
      <c r="F25" s="74"/>
      <c r="G25" s="74"/>
      <c r="H25" s="74"/>
      <c r="I25" s="74"/>
      <c r="J25" s="74"/>
      <c r="K25" s="74"/>
      <c r="L25" s="74"/>
      <c r="M25" s="74"/>
    </row>
    <row r="26" spans="1:13">
      <c r="A26" s="72">
        <v>15</v>
      </c>
      <c r="B26" s="75" t="s">
        <v>39</v>
      </c>
      <c r="C26" s="72"/>
      <c r="D26" s="72">
        <f t="shared" ref="D26:D31" si="3">SUM(E26:F26)</f>
        <v>0</v>
      </c>
      <c r="E26" s="72"/>
      <c r="F26" s="72"/>
      <c r="G26" s="72"/>
      <c r="H26" s="72"/>
      <c r="I26" s="72"/>
      <c r="J26" s="72"/>
      <c r="K26" s="72"/>
      <c r="L26" s="72"/>
      <c r="M26" s="72"/>
    </row>
    <row r="27" spans="1:13">
      <c r="A27" s="74" t="s">
        <v>40</v>
      </c>
      <c r="B27" s="74"/>
      <c r="C27" s="74"/>
      <c r="D27" s="74"/>
      <c r="E27" s="74"/>
      <c r="F27" s="74"/>
      <c r="G27" s="74"/>
      <c r="H27" s="74"/>
      <c r="I27" s="74"/>
      <c r="J27" s="74"/>
      <c r="K27" s="74"/>
      <c r="L27" s="74"/>
      <c r="M27" s="74"/>
    </row>
    <row r="28" spans="1:13">
      <c r="A28" s="72">
        <v>16</v>
      </c>
      <c r="B28" s="75" t="s">
        <v>41</v>
      </c>
      <c r="C28" s="72"/>
      <c r="D28" s="72">
        <f t="shared" si="3"/>
        <v>0</v>
      </c>
      <c r="E28" s="72"/>
      <c r="F28" s="72"/>
      <c r="G28" s="72"/>
      <c r="H28" s="72"/>
      <c r="I28" s="72"/>
      <c r="J28" s="72"/>
      <c r="K28" s="72"/>
      <c r="L28" s="72"/>
      <c r="M28" s="72"/>
    </row>
    <row r="29" spans="1:13">
      <c r="A29" s="72">
        <v>17</v>
      </c>
      <c r="B29" s="75" t="s">
        <v>42</v>
      </c>
      <c r="C29" s="72"/>
      <c r="D29" s="72">
        <f t="shared" si="3"/>
        <v>0</v>
      </c>
      <c r="E29" s="72"/>
      <c r="F29" s="72"/>
      <c r="G29" s="72"/>
      <c r="H29" s="72"/>
      <c r="I29" s="72"/>
      <c r="J29" s="72"/>
      <c r="K29" s="72"/>
      <c r="L29" s="72"/>
      <c r="M29" s="72"/>
    </row>
    <row r="30" spans="1:13">
      <c r="A30" s="72">
        <v>18</v>
      </c>
      <c r="B30" s="75" t="s">
        <v>43</v>
      </c>
      <c r="C30" s="72"/>
      <c r="D30" s="72">
        <f t="shared" si="3"/>
        <v>0</v>
      </c>
      <c r="E30" s="72"/>
      <c r="F30" s="72"/>
      <c r="G30" s="72"/>
      <c r="H30" s="72"/>
      <c r="I30" s="72"/>
      <c r="J30" s="72"/>
      <c r="K30" s="72"/>
      <c r="L30" s="72"/>
      <c r="M30" s="72"/>
    </row>
    <row r="31" spans="1:13">
      <c r="A31" s="72">
        <v>19</v>
      </c>
      <c r="B31" s="75" t="s">
        <v>44</v>
      </c>
      <c r="C31" s="72"/>
      <c r="D31" s="72">
        <f t="shared" si="3"/>
        <v>0</v>
      </c>
      <c r="E31" s="72"/>
      <c r="F31" s="72"/>
      <c r="G31" s="72"/>
      <c r="H31" s="72"/>
      <c r="I31" s="72"/>
      <c r="J31" s="72"/>
      <c r="K31" s="72"/>
      <c r="L31" s="72"/>
      <c r="M31" s="72"/>
    </row>
    <row r="32" spans="1:13">
      <c r="A32" s="74" t="s">
        <v>45</v>
      </c>
      <c r="B32" s="74"/>
      <c r="C32" s="74"/>
      <c r="D32" s="74"/>
      <c r="E32" s="74"/>
      <c r="F32" s="74"/>
      <c r="G32" s="74"/>
      <c r="H32" s="74"/>
      <c r="I32" s="74"/>
      <c r="J32" s="74"/>
      <c r="K32" s="74"/>
      <c r="L32" s="74"/>
      <c r="M32" s="74"/>
    </row>
    <row r="33" spans="1:13">
      <c r="A33" s="72">
        <v>20</v>
      </c>
      <c r="B33" s="75" t="s">
        <v>46</v>
      </c>
      <c r="C33" s="72"/>
      <c r="D33" s="72">
        <f t="shared" ref="D33:D36" si="4">SUM(E33:F33)</f>
        <v>0</v>
      </c>
      <c r="E33" s="72"/>
      <c r="F33" s="72"/>
      <c r="G33" s="72"/>
      <c r="H33" s="72"/>
      <c r="I33" s="72"/>
      <c r="J33" s="72"/>
      <c r="K33" s="72"/>
      <c r="L33" s="72"/>
      <c r="M33" s="72"/>
    </row>
    <row r="34" spans="1:13">
      <c r="A34" s="72">
        <v>21</v>
      </c>
      <c r="B34" s="75" t="s">
        <v>47</v>
      </c>
      <c r="C34" s="72"/>
      <c r="D34" s="72">
        <f t="shared" si="4"/>
        <v>0</v>
      </c>
      <c r="E34" s="72"/>
      <c r="F34" s="72"/>
      <c r="G34" s="72"/>
      <c r="H34" s="72"/>
      <c r="I34" s="72"/>
      <c r="J34" s="72"/>
      <c r="K34" s="72"/>
      <c r="L34" s="72"/>
      <c r="M34" s="72"/>
    </row>
    <row r="35" spans="1:13">
      <c r="A35" s="74" t="s">
        <v>48</v>
      </c>
      <c r="B35" s="74"/>
      <c r="C35" s="74"/>
      <c r="D35" s="74"/>
      <c r="E35" s="74"/>
      <c r="F35" s="74"/>
      <c r="G35" s="74"/>
      <c r="H35" s="74"/>
      <c r="I35" s="74"/>
      <c r="J35" s="74"/>
      <c r="K35" s="74"/>
      <c r="L35" s="74"/>
      <c r="M35" s="74"/>
    </row>
    <row r="36" spans="1:13">
      <c r="A36" s="74">
        <v>22</v>
      </c>
      <c r="B36" s="75" t="s">
        <v>49</v>
      </c>
      <c r="C36" s="72">
        <v>1</v>
      </c>
      <c r="D36" s="72">
        <f t="shared" si="4"/>
        <v>10</v>
      </c>
      <c r="E36" s="72">
        <v>10</v>
      </c>
      <c r="F36" s="72">
        <v>0</v>
      </c>
      <c r="G36" s="72">
        <v>132</v>
      </c>
      <c r="H36" s="72">
        <v>0</v>
      </c>
      <c r="I36" s="72">
        <v>0</v>
      </c>
      <c r="J36" s="72">
        <v>40</v>
      </c>
      <c r="K36" s="72">
        <v>0</v>
      </c>
      <c r="L36" s="72">
        <v>0</v>
      </c>
      <c r="M36" s="72"/>
    </row>
    <row r="37" spans="1:13">
      <c r="A37" s="74" t="s">
        <v>50</v>
      </c>
      <c r="B37" s="74"/>
      <c r="C37" s="74"/>
      <c r="D37" s="74"/>
      <c r="E37" s="74"/>
      <c r="F37" s="74"/>
      <c r="G37" s="74"/>
      <c r="H37" s="74"/>
      <c r="I37" s="74"/>
      <c r="J37" s="74"/>
      <c r="K37" s="74"/>
      <c r="L37" s="74"/>
      <c r="M37" s="74"/>
    </row>
    <row r="38" ht="24.75" spans="1:13">
      <c r="A38" s="72">
        <v>23</v>
      </c>
      <c r="B38" s="75" t="s">
        <v>51</v>
      </c>
      <c r="C38" s="72"/>
      <c r="D38" s="72">
        <f>SUM(E38:F38)</f>
        <v>0</v>
      </c>
      <c r="E38" s="72"/>
      <c r="F38" s="72"/>
      <c r="G38" s="72"/>
      <c r="H38" s="72"/>
      <c r="I38" s="72"/>
      <c r="J38" s="72"/>
      <c r="K38" s="72"/>
      <c r="L38" s="72"/>
      <c r="M38" s="72"/>
    </row>
    <row r="39" ht="24.75" spans="1:13">
      <c r="A39" s="72">
        <v>24</v>
      </c>
      <c r="B39" s="75" t="s">
        <v>52</v>
      </c>
      <c r="C39" s="72"/>
      <c r="D39" s="72">
        <f>SUM(E39:F39)</f>
        <v>0</v>
      </c>
      <c r="E39" s="72"/>
      <c r="F39" s="72"/>
      <c r="G39" s="72"/>
      <c r="H39" s="72"/>
      <c r="I39" s="72"/>
      <c r="J39" s="72"/>
      <c r="K39" s="72"/>
      <c r="L39" s="72"/>
      <c r="M39" s="72"/>
    </row>
  </sheetData>
  <mergeCells count="21">
    <mergeCell ref="A2:M2"/>
    <mergeCell ref="K3:M3"/>
    <mergeCell ref="D4:F4"/>
    <mergeCell ref="G4:L4"/>
    <mergeCell ref="E5:F5"/>
    <mergeCell ref="J5:L5"/>
    <mergeCell ref="A8:M8"/>
    <mergeCell ref="A15:M15"/>
    <mergeCell ref="A21:M21"/>
    <mergeCell ref="A25:M25"/>
    <mergeCell ref="A27:M27"/>
    <mergeCell ref="A32:M32"/>
    <mergeCell ref="A35:M35"/>
    <mergeCell ref="A37:M37"/>
    <mergeCell ref="A4:A6"/>
    <mergeCell ref="B4:B6"/>
    <mergeCell ref="C4:C6"/>
    <mergeCell ref="D5:D6"/>
    <mergeCell ref="G5:G6"/>
    <mergeCell ref="H5:H6"/>
    <mergeCell ref="I5:I6"/>
  </mergeCells>
  <pageMargins left="0.786805555555556" right="0.550694444444444" top="0.629861111111111" bottom="0.590277777777778"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Y363"/>
  <sheetViews>
    <sheetView zoomScale="55" zoomScaleNormal="55" topLeftCell="G1" workbookViewId="0">
      <pane ySplit="5" topLeftCell="A6" activePane="bottomLeft" state="frozen"/>
      <selection/>
      <selection pane="bottomLeft" activeCell="Y16" sqref="Y16"/>
    </sheetView>
  </sheetViews>
  <sheetFormatPr defaultColWidth="9" defaultRowHeight="13.5"/>
  <cols>
    <col min="1" max="1" width="6.59166666666667" customWidth="1"/>
    <col min="3" max="3" width="10.45" style="3" customWidth="1"/>
    <col min="4" max="4" width="14.0583333333333" customWidth="1"/>
    <col min="5" max="5" width="10.1583333333333" customWidth="1"/>
    <col min="6" max="6" width="8.75" style="3" customWidth="1"/>
    <col min="7" max="7" width="38.625" customWidth="1"/>
    <col min="8" max="8" width="9.21666666666667" customWidth="1"/>
    <col min="9" max="9" width="21.8166666666667" style="3" customWidth="1"/>
    <col min="10" max="11" width="19.3166666666667" style="4" customWidth="1"/>
    <col min="12" max="12" width="13.8583333333333" customWidth="1"/>
    <col min="13" max="13" width="63.75" customWidth="1"/>
    <col min="14" max="14" width="13.75" customWidth="1"/>
    <col min="15" max="15" width="14.5" customWidth="1"/>
    <col min="16" max="16" width="12.875" customWidth="1"/>
    <col min="17" max="17" width="6.875" customWidth="1"/>
    <col min="18" max="18" width="8.4" customWidth="1"/>
    <col min="19" max="19" width="10.125" customWidth="1"/>
    <col min="20" max="20" width="6.625" customWidth="1"/>
    <col min="22" max="22" width="10.625" customWidth="1"/>
    <col min="23" max="23" width="42.5" style="5" customWidth="1"/>
    <col min="24" max="24" width="37.95" style="5" customWidth="1"/>
    <col min="25" max="25" width="22.0416666666667" customWidth="1"/>
  </cols>
  <sheetData>
    <row r="1" ht="45" customHeight="1" spans="1:25">
      <c r="A1" s="6" t="s">
        <v>53</v>
      </c>
      <c r="B1" s="6"/>
      <c r="C1" s="7"/>
      <c r="D1" s="6"/>
      <c r="E1" s="6"/>
      <c r="F1" s="7"/>
      <c r="G1" s="6"/>
      <c r="H1" s="6"/>
      <c r="I1" s="7"/>
      <c r="J1" s="8"/>
      <c r="K1" s="8"/>
      <c r="L1" s="6"/>
      <c r="M1" s="6"/>
      <c r="N1" s="6"/>
      <c r="O1" s="6"/>
      <c r="P1" s="6"/>
      <c r="Q1" s="6"/>
      <c r="R1" s="6"/>
      <c r="S1" s="6"/>
      <c r="T1" s="6"/>
      <c r="U1" s="6"/>
      <c r="V1" s="6"/>
      <c r="W1" s="9"/>
      <c r="X1" s="9"/>
      <c r="Y1" s="6"/>
    </row>
    <row r="2" s="1" customFormat="1" ht="32" customHeight="1" spans="1:25">
      <c r="A2" s="10" t="s">
        <v>54</v>
      </c>
      <c r="C2" s="11"/>
      <c r="F2" s="11"/>
      <c r="I2" s="11"/>
      <c r="J2" s="12"/>
      <c r="K2" s="12"/>
      <c r="W2" s="13"/>
      <c r="X2" s="13"/>
    </row>
    <row r="3" ht="35" customHeight="1" spans="1:25">
      <c r="A3" s="14" t="s">
        <v>4</v>
      </c>
      <c r="B3" s="14" t="s">
        <v>55</v>
      </c>
      <c r="C3" s="14"/>
      <c r="D3" s="14"/>
      <c r="E3" s="14" t="s">
        <v>56</v>
      </c>
      <c r="F3" s="14" t="s">
        <v>57</v>
      </c>
      <c r="G3" s="14" t="s">
        <v>58</v>
      </c>
      <c r="H3" s="14" t="s">
        <v>59</v>
      </c>
      <c r="I3" s="14" t="s">
        <v>60</v>
      </c>
      <c r="J3" s="15" t="s">
        <v>61</v>
      </c>
      <c r="K3" s="15"/>
      <c r="L3" s="14" t="s">
        <v>62</v>
      </c>
      <c r="M3" s="14" t="s">
        <v>63</v>
      </c>
      <c r="N3" s="14" t="s">
        <v>7</v>
      </c>
      <c r="O3" s="14"/>
      <c r="P3" s="14"/>
      <c r="Q3" s="14" t="s">
        <v>8</v>
      </c>
      <c r="R3" s="14"/>
      <c r="S3" s="14"/>
      <c r="T3" s="14"/>
      <c r="U3" s="14"/>
      <c r="V3" s="14"/>
      <c r="W3" s="14" t="s">
        <v>64</v>
      </c>
      <c r="X3" s="14" t="s">
        <v>65</v>
      </c>
      <c r="Y3" s="14" t="s">
        <v>14</v>
      </c>
    </row>
    <row r="4" ht="27" customHeight="1" spans="1:25">
      <c r="A4" s="14"/>
      <c r="B4" s="14" t="s">
        <v>5</v>
      </c>
      <c r="C4" s="14" t="s">
        <v>66</v>
      </c>
      <c r="D4" s="14" t="s">
        <v>67</v>
      </c>
      <c r="E4" s="14"/>
      <c r="F4" s="14"/>
      <c r="G4" s="14"/>
      <c r="H4" s="14"/>
      <c r="I4" s="14"/>
      <c r="J4" s="15" t="s">
        <v>68</v>
      </c>
      <c r="K4" s="15" t="s">
        <v>69</v>
      </c>
      <c r="L4" s="14"/>
      <c r="M4" s="14"/>
      <c r="N4" s="14" t="s">
        <v>70</v>
      </c>
      <c r="O4" s="14" t="s">
        <v>10</v>
      </c>
      <c r="P4" s="14"/>
      <c r="Q4" s="14" t="s">
        <v>71</v>
      </c>
      <c r="R4" s="14" t="s">
        <v>72</v>
      </c>
      <c r="S4" s="14" t="s">
        <v>73</v>
      </c>
      <c r="T4" s="14" t="s">
        <v>10</v>
      </c>
      <c r="U4" s="14"/>
      <c r="V4" s="14"/>
      <c r="W4" s="14"/>
      <c r="X4" s="14"/>
      <c r="Y4" s="14"/>
    </row>
    <row r="5" ht="77" customHeight="1" spans="1:25">
      <c r="A5" s="14"/>
      <c r="B5" s="14"/>
      <c r="C5" s="14"/>
      <c r="D5" s="14"/>
      <c r="E5" s="14"/>
      <c r="F5" s="14"/>
      <c r="G5" s="14"/>
      <c r="H5" s="14"/>
      <c r="I5" s="14"/>
      <c r="J5" s="15"/>
      <c r="K5" s="15"/>
      <c r="L5" s="14"/>
      <c r="M5" s="14"/>
      <c r="N5" s="14"/>
      <c r="O5" s="14" t="s">
        <v>74</v>
      </c>
      <c r="P5" s="14" t="s">
        <v>75</v>
      </c>
      <c r="Q5" s="14"/>
      <c r="R5" s="14"/>
      <c r="S5" s="14"/>
      <c r="T5" s="14" t="s">
        <v>76</v>
      </c>
      <c r="U5" s="14" t="s">
        <v>77</v>
      </c>
      <c r="V5" s="14" t="s">
        <v>78</v>
      </c>
      <c r="W5" s="14"/>
      <c r="X5" s="14"/>
      <c r="Y5" s="14"/>
    </row>
    <row r="6" s="2" customFormat="1" ht="60" customHeight="1" spans="1:25">
      <c r="A6" s="16" t="s">
        <v>79</v>
      </c>
      <c r="B6" s="17"/>
      <c r="C6" s="17"/>
      <c r="D6" s="17"/>
      <c r="E6" s="17"/>
      <c r="F6" s="17"/>
      <c r="G6" s="17"/>
      <c r="H6" s="17"/>
      <c r="I6" s="17"/>
      <c r="J6" s="17"/>
      <c r="K6" s="17"/>
      <c r="L6" s="17"/>
      <c r="M6" s="18"/>
      <c r="N6" s="19">
        <f>SUM(N7:N362)</f>
        <v>18125.1064</v>
      </c>
      <c r="O6" s="19">
        <f>SUM(O7:O362)</f>
        <v>16231.21</v>
      </c>
      <c r="P6" s="19">
        <f>SUM(P7:P362)</f>
        <v>1893.8964</v>
      </c>
      <c r="Q6" s="20"/>
      <c r="R6" s="20"/>
      <c r="S6" s="20"/>
      <c r="T6" s="20"/>
      <c r="U6" s="20"/>
      <c r="V6" s="20"/>
      <c r="W6" s="20"/>
      <c r="X6" s="20"/>
      <c r="Y6" s="20"/>
    </row>
    <row r="7" s="2" customFormat="1" ht="40.5" spans="1:25">
      <c r="A7" s="20">
        <f t="shared" ref="A7:A70" si="0">ROW(A7)-6</f>
        <v>1</v>
      </c>
      <c r="B7" s="14" t="s">
        <v>80</v>
      </c>
      <c r="C7" s="14" t="s">
        <v>81</v>
      </c>
      <c r="D7" s="14" t="s">
        <v>82</v>
      </c>
      <c r="E7" s="14" t="s">
        <v>83</v>
      </c>
      <c r="F7" s="14" t="s">
        <v>83</v>
      </c>
      <c r="G7" s="14" t="s">
        <v>84</v>
      </c>
      <c r="H7" s="14" t="s">
        <v>85</v>
      </c>
      <c r="I7" s="14" t="s">
        <v>83</v>
      </c>
      <c r="J7" s="21">
        <v>45778</v>
      </c>
      <c r="K7" s="21">
        <v>45901</v>
      </c>
      <c r="L7" s="14" t="s">
        <v>83</v>
      </c>
      <c r="M7" s="14" t="s">
        <v>86</v>
      </c>
      <c r="N7" s="22">
        <v>7.8</v>
      </c>
      <c r="O7" s="22">
        <v>7.8</v>
      </c>
      <c r="P7" s="22">
        <v>0</v>
      </c>
      <c r="Q7" s="22">
        <v>18</v>
      </c>
      <c r="R7" s="22">
        <v>1100</v>
      </c>
      <c r="S7" s="22">
        <v>4000</v>
      </c>
      <c r="T7" s="22">
        <v>4</v>
      </c>
      <c r="U7" s="22">
        <v>25</v>
      </c>
      <c r="V7" s="22">
        <v>86</v>
      </c>
      <c r="W7" s="14" t="s">
        <v>86</v>
      </c>
      <c r="X7" s="14" t="s">
        <v>87</v>
      </c>
      <c r="Y7" s="14"/>
    </row>
    <row r="8" s="2" customFormat="1" ht="60.75" spans="1:25">
      <c r="A8" s="20">
        <f t="shared" si="0"/>
        <v>2</v>
      </c>
      <c r="B8" s="23" t="s">
        <v>88</v>
      </c>
      <c r="C8" s="23" t="s">
        <v>89</v>
      </c>
      <c r="D8" s="23" t="s">
        <v>90</v>
      </c>
      <c r="E8" s="23" t="s">
        <v>83</v>
      </c>
      <c r="F8" s="23" t="s">
        <v>91</v>
      </c>
      <c r="G8" s="23" t="s">
        <v>92</v>
      </c>
      <c r="H8" s="23" t="s">
        <v>85</v>
      </c>
      <c r="I8" s="24" t="s">
        <v>93</v>
      </c>
      <c r="J8" s="25">
        <v>45870</v>
      </c>
      <c r="K8" s="25">
        <v>45901</v>
      </c>
      <c r="L8" s="23" t="s">
        <v>91</v>
      </c>
      <c r="M8" s="23" t="s">
        <v>94</v>
      </c>
      <c r="N8" s="24">
        <v>35.5</v>
      </c>
      <c r="O8" s="24">
        <v>34</v>
      </c>
      <c r="P8" s="24">
        <v>1.5</v>
      </c>
      <c r="Q8" s="24">
        <v>1</v>
      </c>
      <c r="R8" s="24">
        <v>230</v>
      </c>
      <c r="S8" s="24">
        <v>910</v>
      </c>
      <c r="T8" s="24">
        <v>0</v>
      </c>
      <c r="U8" s="24">
        <v>17</v>
      </c>
      <c r="V8" s="24">
        <v>54</v>
      </c>
      <c r="W8" s="23" t="s">
        <v>95</v>
      </c>
      <c r="X8" s="23" t="s">
        <v>96</v>
      </c>
      <c r="Y8" s="23" t="s">
        <v>97</v>
      </c>
    </row>
    <row r="9" s="2" customFormat="1" ht="60.75" spans="1:25">
      <c r="A9" s="20">
        <f t="shared" si="0"/>
        <v>3</v>
      </c>
      <c r="B9" s="23" t="s">
        <v>88</v>
      </c>
      <c r="C9" s="23" t="s">
        <v>98</v>
      </c>
      <c r="D9" s="23" t="s">
        <v>99</v>
      </c>
      <c r="E9" s="23" t="s">
        <v>83</v>
      </c>
      <c r="F9" s="23" t="s">
        <v>100</v>
      </c>
      <c r="G9" s="23" t="s">
        <v>101</v>
      </c>
      <c r="H9" s="23" t="s">
        <v>102</v>
      </c>
      <c r="I9" s="24" t="s">
        <v>103</v>
      </c>
      <c r="J9" s="25">
        <v>45870</v>
      </c>
      <c r="K9" s="25">
        <v>45901</v>
      </c>
      <c r="L9" s="23" t="s">
        <v>100</v>
      </c>
      <c r="M9" s="23" t="s">
        <v>104</v>
      </c>
      <c r="N9" s="24">
        <v>3</v>
      </c>
      <c r="O9" s="24">
        <v>3</v>
      </c>
      <c r="P9" s="24">
        <v>0</v>
      </c>
      <c r="Q9" s="24">
        <v>1</v>
      </c>
      <c r="R9" s="24">
        <v>3</v>
      </c>
      <c r="S9" s="24">
        <v>145</v>
      </c>
      <c r="T9" s="24">
        <v>0</v>
      </c>
      <c r="U9" s="24">
        <v>3</v>
      </c>
      <c r="V9" s="24">
        <v>10</v>
      </c>
      <c r="W9" s="23" t="s">
        <v>105</v>
      </c>
      <c r="X9" s="23" t="s">
        <v>106</v>
      </c>
      <c r="Y9" s="20"/>
    </row>
    <row r="10" s="2" customFormat="1" ht="60.75" spans="1:25">
      <c r="A10" s="20">
        <f t="shared" si="0"/>
        <v>4</v>
      </c>
      <c r="B10" s="23" t="s">
        <v>80</v>
      </c>
      <c r="C10" s="20" t="s">
        <v>107</v>
      </c>
      <c r="D10" s="23" t="s">
        <v>108</v>
      </c>
      <c r="E10" s="23" t="s">
        <v>83</v>
      </c>
      <c r="F10" s="23" t="s">
        <v>109</v>
      </c>
      <c r="G10" s="23" t="s">
        <v>110</v>
      </c>
      <c r="H10" s="23" t="s">
        <v>102</v>
      </c>
      <c r="I10" s="23" t="s">
        <v>111</v>
      </c>
      <c r="J10" s="25">
        <v>45870</v>
      </c>
      <c r="K10" s="25">
        <v>45992</v>
      </c>
      <c r="L10" s="23" t="s">
        <v>83</v>
      </c>
      <c r="M10" s="24" t="s">
        <v>112</v>
      </c>
      <c r="N10" s="24">
        <v>58.3</v>
      </c>
      <c r="O10" s="24">
        <v>58.3</v>
      </c>
      <c r="P10" s="24">
        <v>0</v>
      </c>
      <c r="Q10" s="24">
        <v>2</v>
      </c>
      <c r="R10" s="24">
        <v>600</v>
      </c>
      <c r="S10" s="24">
        <v>1800</v>
      </c>
      <c r="T10" s="24">
        <v>1</v>
      </c>
      <c r="U10" s="24">
        <v>4</v>
      </c>
      <c r="V10" s="24">
        <v>18</v>
      </c>
      <c r="W10" s="23" t="s">
        <v>113</v>
      </c>
      <c r="X10" s="23" t="s">
        <v>114</v>
      </c>
      <c r="Y10" s="23" t="s">
        <v>97</v>
      </c>
    </row>
    <row r="11" s="2" customFormat="1" ht="60.75" spans="1:25">
      <c r="A11" s="20">
        <f t="shared" si="0"/>
        <v>5</v>
      </c>
      <c r="B11" s="23" t="s">
        <v>88</v>
      </c>
      <c r="C11" s="23" t="s">
        <v>98</v>
      </c>
      <c r="D11" s="23" t="s">
        <v>99</v>
      </c>
      <c r="E11" s="23" t="s">
        <v>83</v>
      </c>
      <c r="F11" s="23" t="s">
        <v>115</v>
      </c>
      <c r="G11" s="23" t="s">
        <v>116</v>
      </c>
      <c r="H11" s="23" t="s">
        <v>102</v>
      </c>
      <c r="I11" s="23" t="s">
        <v>117</v>
      </c>
      <c r="J11" s="25">
        <v>45870</v>
      </c>
      <c r="K11" s="25">
        <v>45901</v>
      </c>
      <c r="L11" s="23" t="s">
        <v>118</v>
      </c>
      <c r="M11" s="23" t="s">
        <v>119</v>
      </c>
      <c r="N11" s="23">
        <v>6</v>
      </c>
      <c r="O11" s="23">
        <v>6</v>
      </c>
      <c r="P11" s="23">
        <v>0</v>
      </c>
      <c r="Q11" s="23">
        <v>1</v>
      </c>
      <c r="R11" s="24">
        <v>26</v>
      </c>
      <c r="S11" s="24">
        <v>200</v>
      </c>
      <c r="T11" s="24">
        <v>0</v>
      </c>
      <c r="U11" s="23">
        <v>2</v>
      </c>
      <c r="V11" s="24">
        <v>6</v>
      </c>
      <c r="W11" s="23" t="s">
        <v>120</v>
      </c>
      <c r="X11" s="23" t="s">
        <v>121</v>
      </c>
      <c r="Y11" s="20"/>
    </row>
    <row r="12" s="2" customFormat="1" ht="40.5" spans="1:25">
      <c r="A12" s="20">
        <f t="shared" si="0"/>
        <v>6</v>
      </c>
      <c r="B12" s="23" t="s">
        <v>80</v>
      </c>
      <c r="C12" s="20" t="s">
        <v>107</v>
      </c>
      <c r="D12" s="23" t="s">
        <v>108</v>
      </c>
      <c r="E12" s="23" t="s">
        <v>83</v>
      </c>
      <c r="F12" s="23" t="s">
        <v>122</v>
      </c>
      <c r="G12" s="23" t="s">
        <v>123</v>
      </c>
      <c r="H12" s="23" t="s">
        <v>102</v>
      </c>
      <c r="I12" s="23" t="s">
        <v>122</v>
      </c>
      <c r="J12" s="25">
        <v>45870</v>
      </c>
      <c r="K12" s="25">
        <v>45992</v>
      </c>
      <c r="L12" s="23" t="s">
        <v>122</v>
      </c>
      <c r="M12" s="23" t="s">
        <v>124</v>
      </c>
      <c r="N12" s="23">
        <v>3</v>
      </c>
      <c r="O12" s="23">
        <v>3</v>
      </c>
      <c r="P12" s="23">
        <v>0</v>
      </c>
      <c r="Q12" s="23">
        <v>1</v>
      </c>
      <c r="R12" s="24">
        <v>450</v>
      </c>
      <c r="S12" s="24">
        <v>2261</v>
      </c>
      <c r="T12" s="24">
        <v>0</v>
      </c>
      <c r="U12" s="23">
        <v>56</v>
      </c>
      <c r="V12" s="24">
        <v>187</v>
      </c>
      <c r="W12" s="23" t="s">
        <v>125</v>
      </c>
      <c r="X12" s="23" t="s">
        <v>87</v>
      </c>
      <c r="Y12" s="20"/>
    </row>
    <row r="13" s="2" customFormat="1" ht="60.75" spans="1:25">
      <c r="A13" s="20">
        <f t="shared" si="0"/>
        <v>7</v>
      </c>
      <c r="B13" s="23" t="s">
        <v>88</v>
      </c>
      <c r="C13" s="23" t="s">
        <v>98</v>
      </c>
      <c r="D13" s="23" t="s">
        <v>99</v>
      </c>
      <c r="E13" s="23" t="s">
        <v>83</v>
      </c>
      <c r="F13" s="23" t="s">
        <v>122</v>
      </c>
      <c r="G13" s="23" t="s">
        <v>126</v>
      </c>
      <c r="H13" s="23" t="s">
        <v>85</v>
      </c>
      <c r="I13" s="23" t="s">
        <v>122</v>
      </c>
      <c r="J13" s="25">
        <v>45870</v>
      </c>
      <c r="K13" s="25">
        <v>45992</v>
      </c>
      <c r="L13" s="23" t="s">
        <v>122</v>
      </c>
      <c r="M13" s="23" t="s">
        <v>127</v>
      </c>
      <c r="N13" s="23">
        <v>12</v>
      </c>
      <c r="O13" s="23">
        <v>12</v>
      </c>
      <c r="P13" s="23">
        <v>0</v>
      </c>
      <c r="Q13" s="23">
        <v>1</v>
      </c>
      <c r="R13" s="24">
        <v>150</v>
      </c>
      <c r="S13" s="24">
        <v>600</v>
      </c>
      <c r="T13" s="24">
        <v>0</v>
      </c>
      <c r="U13" s="23">
        <v>16</v>
      </c>
      <c r="V13" s="24">
        <v>44</v>
      </c>
      <c r="W13" s="23" t="s">
        <v>128</v>
      </c>
      <c r="X13" s="23" t="s">
        <v>87</v>
      </c>
      <c r="Y13" s="20"/>
    </row>
    <row r="14" s="2" customFormat="1" ht="60.75" spans="1:25">
      <c r="A14" s="20">
        <f t="shared" si="0"/>
        <v>8</v>
      </c>
      <c r="B14" s="23" t="s">
        <v>88</v>
      </c>
      <c r="C14" s="23" t="s">
        <v>98</v>
      </c>
      <c r="D14" s="23" t="s">
        <v>99</v>
      </c>
      <c r="E14" s="23" t="s">
        <v>83</v>
      </c>
      <c r="F14" s="23" t="s">
        <v>129</v>
      </c>
      <c r="G14" s="23" t="s">
        <v>130</v>
      </c>
      <c r="H14" s="23" t="s">
        <v>85</v>
      </c>
      <c r="I14" s="23" t="s">
        <v>129</v>
      </c>
      <c r="J14" s="25">
        <v>45870</v>
      </c>
      <c r="K14" s="25">
        <v>45992</v>
      </c>
      <c r="L14" s="23" t="s">
        <v>129</v>
      </c>
      <c r="M14" s="23" t="s">
        <v>131</v>
      </c>
      <c r="N14" s="23">
        <v>5.6</v>
      </c>
      <c r="O14" s="23">
        <v>5.6</v>
      </c>
      <c r="P14" s="23">
        <v>0</v>
      </c>
      <c r="Q14" s="23">
        <v>1</v>
      </c>
      <c r="R14" s="24">
        <v>25</v>
      </c>
      <c r="S14" s="24">
        <v>112</v>
      </c>
      <c r="T14" s="24">
        <v>1</v>
      </c>
      <c r="U14" s="23">
        <v>4</v>
      </c>
      <c r="V14" s="24">
        <v>18</v>
      </c>
      <c r="W14" s="23" t="s">
        <v>132</v>
      </c>
      <c r="X14" s="23" t="s">
        <v>87</v>
      </c>
      <c r="Y14" s="23" t="s">
        <v>133</v>
      </c>
    </row>
    <row r="15" s="2" customFormat="1" ht="40.5" spans="1:25">
      <c r="A15" s="20">
        <f t="shared" si="0"/>
        <v>9</v>
      </c>
      <c r="B15" s="23" t="s">
        <v>80</v>
      </c>
      <c r="C15" s="20" t="s">
        <v>107</v>
      </c>
      <c r="D15" s="23" t="s">
        <v>108</v>
      </c>
      <c r="E15" s="23" t="s">
        <v>83</v>
      </c>
      <c r="F15" s="23" t="s">
        <v>134</v>
      </c>
      <c r="G15" s="23" t="s">
        <v>135</v>
      </c>
      <c r="H15" s="23" t="s">
        <v>85</v>
      </c>
      <c r="I15" s="23" t="s">
        <v>134</v>
      </c>
      <c r="J15" s="25">
        <v>45870</v>
      </c>
      <c r="K15" s="25">
        <v>45992</v>
      </c>
      <c r="L15" s="23" t="s">
        <v>134</v>
      </c>
      <c r="M15" s="23" t="s">
        <v>136</v>
      </c>
      <c r="N15" s="23">
        <v>5.6</v>
      </c>
      <c r="O15" s="23">
        <v>5.6</v>
      </c>
      <c r="P15" s="23">
        <v>0</v>
      </c>
      <c r="Q15" s="23">
        <v>1</v>
      </c>
      <c r="R15" s="24">
        <v>60</v>
      </c>
      <c r="S15" s="24">
        <v>280</v>
      </c>
      <c r="T15" s="24">
        <v>1</v>
      </c>
      <c r="U15" s="23">
        <v>10</v>
      </c>
      <c r="V15" s="24">
        <v>42</v>
      </c>
      <c r="W15" s="23" t="s">
        <v>137</v>
      </c>
      <c r="X15" s="23" t="s">
        <v>87</v>
      </c>
      <c r="Y15" s="23" t="s">
        <v>133</v>
      </c>
    </row>
    <row r="16" s="2" customFormat="1" ht="60.75" spans="1:25">
      <c r="A16" s="20">
        <f t="shared" si="0"/>
        <v>10</v>
      </c>
      <c r="B16" s="23" t="s">
        <v>88</v>
      </c>
      <c r="C16" s="23" t="s">
        <v>98</v>
      </c>
      <c r="D16" s="23" t="s">
        <v>99</v>
      </c>
      <c r="E16" s="23" t="s">
        <v>83</v>
      </c>
      <c r="F16" s="23" t="s">
        <v>138</v>
      </c>
      <c r="G16" s="23" t="s">
        <v>139</v>
      </c>
      <c r="H16" s="23" t="s">
        <v>102</v>
      </c>
      <c r="I16" s="24" t="s">
        <v>140</v>
      </c>
      <c r="J16" s="25">
        <v>45870</v>
      </c>
      <c r="K16" s="25">
        <v>45901</v>
      </c>
      <c r="L16" s="23" t="s">
        <v>138</v>
      </c>
      <c r="M16" s="23" t="s">
        <v>141</v>
      </c>
      <c r="N16" s="24">
        <v>9</v>
      </c>
      <c r="O16" s="24">
        <v>9</v>
      </c>
      <c r="P16" s="23">
        <v>0</v>
      </c>
      <c r="Q16" s="24">
        <v>1</v>
      </c>
      <c r="R16" s="24">
        <v>112</v>
      </c>
      <c r="S16" s="24">
        <v>516</v>
      </c>
      <c r="T16" s="24">
        <v>0</v>
      </c>
      <c r="U16" s="24">
        <v>9</v>
      </c>
      <c r="V16" s="24">
        <v>30</v>
      </c>
      <c r="W16" s="23" t="s">
        <v>142</v>
      </c>
      <c r="X16" s="23" t="s">
        <v>87</v>
      </c>
      <c r="Y16" s="24"/>
    </row>
    <row r="17" s="2" customFormat="1" ht="60.75" spans="1:25">
      <c r="A17" s="20">
        <f t="shared" si="0"/>
        <v>11</v>
      </c>
      <c r="B17" s="23" t="s">
        <v>88</v>
      </c>
      <c r="C17" s="23" t="s">
        <v>98</v>
      </c>
      <c r="D17" s="23" t="s">
        <v>99</v>
      </c>
      <c r="E17" s="23" t="s">
        <v>83</v>
      </c>
      <c r="F17" s="23" t="s">
        <v>143</v>
      </c>
      <c r="G17" s="23" t="s">
        <v>144</v>
      </c>
      <c r="H17" s="23" t="s">
        <v>102</v>
      </c>
      <c r="I17" s="24" t="s">
        <v>145</v>
      </c>
      <c r="J17" s="25">
        <v>45870</v>
      </c>
      <c r="K17" s="25">
        <v>45901</v>
      </c>
      <c r="L17" s="23" t="s">
        <v>143</v>
      </c>
      <c r="M17" s="23" t="s">
        <v>146</v>
      </c>
      <c r="N17" s="24">
        <v>10</v>
      </c>
      <c r="O17" s="24">
        <v>10</v>
      </c>
      <c r="P17" s="24">
        <v>0</v>
      </c>
      <c r="Q17" s="24">
        <v>1</v>
      </c>
      <c r="R17" s="24">
        <v>46</v>
      </c>
      <c r="S17" s="24">
        <v>139</v>
      </c>
      <c r="T17" s="24">
        <v>1</v>
      </c>
      <c r="U17" s="24">
        <v>7</v>
      </c>
      <c r="V17" s="24">
        <v>26</v>
      </c>
      <c r="W17" s="23" t="s">
        <v>147</v>
      </c>
      <c r="X17" s="23" t="s">
        <v>148</v>
      </c>
      <c r="Y17" s="24"/>
    </row>
    <row r="18" s="2" customFormat="1" ht="60.75" spans="1:25">
      <c r="A18" s="20">
        <f t="shared" si="0"/>
        <v>12</v>
      </c>
      <c r="B18" s="23" t="s">
        <v>88</v>
      </c>
      <c r="C18" s="23" t="s">
        <v>149</v>
      </c>
      <c r="D18" s="23" t="s">
        <v>150</v>
      </c>
      <c r="E18" s="23" t="s">
        <v>83</v>
      </c>
      <c r="F18" s="23" t="s">
        <v>143</v>
      </c>
      <c r="G18" s="23" t="s">
        <v>151</v>
      </c>
      <c r="H18" s="23" t="s">
        <v>85</v>
      </c>
      <c r="I18" s="24" t="s">
        <v>152</v>
      </c>
      <c r="J18" s="25">
        <v>45870</v>
      </c>
      <c r="K18" s="25">
        <v>45992</v>
      </c>
      <c r="L18" s="23" t="s">
        <v>143</v>
      </c>
      <c r="M18" s="23" t="s">
        <v>153</v>
      </c>
      <c r="N18" s="24">
        <v>40</v>
      </c>
      <c r="O18" s="24">
        <v>40</v>
      </c>
      <c r="P18" s="24">
        <v>0</v>
      </c>
      <c r="Q18" s="24">
        <v>1</v>
      </c>
      <c r="R18" s="24">
        <v>296</v>
      </c>
      <c r="S18" s="24">
        <v>1107</v>
      </c>
      <c r="T18" s="24">
        <v>0</v>
      </c>
      <c r="U18" s="24">
        <v>89</v>
      </c>
      <c r="V18" s="24">
        <v>198</v>
      </c>
      <c r="W18" s="23" t="s">
        <v>154</v>
      </c>
      <c r="X18" s="23" t="s">
        <v>155</v>
      </c>
      <c r="Y18" s="24"/>
    </row>
    <row r="19" s="2" customFormat="1" ht="40.5" spans="1:25">
      <c r="A19" s="20">
        <f t="shared" si="0"/>
        <v>13</v>
      </c>
      <c r="B19" s="26" t="s">
        <v>80</v>
      </c>
      <c r="C19" s="20" t="s">
        <v>107</v>
      </c>
      <c r="D19" s="26" t="s">
        <v>108</v>
      </c>
      <c r="E19" s="26" t="s">
        <v>83</v>
      </c>
      <c r="F19" s="26" t="s">
        <v>156</v>
      </c>
      <c r="G19" s="26" t="s">
        <v>157</v>
      </c>
      <c r="H19" s="26" t="s">
        <v>85</v>
      </c>
      <c r="I19" s="27" t="s">
        <v>158</v>
      </c>
      <c r="J19" s="28">
        <v>45870</v>
      </c>
      <c r="K19" s="28">
        <v>45992</v>
      </c>
      <c r="L19" s="26" t="s">
        <v>156</v>
      </c>
      <c r="M19" s="27" t="s">
        <v>159</v>
      </c>
      <c r="N19" s="27">
        <v>6</v>
      </c>
      <c r="O19" s="27">
        <v>6</v>
      </c>
      <c r="P19" s="27">
        <v>0</v>
      </c>
      <c r="Q19" s="27">
        <v>1</v>
      </c>
      <c r="R19" s="27">
        <v>110</v>
      </c>
      <c r="S19" s="27">
        <v>450</v>
      </c>
      <c r="T19" s="27">
        <v>0</v>
      </c>
      <c r="U19" s="27">
        <v>6</v>
      </c>
      <c r="V19" s="27">
        <v>19</v>
      </c>
      <c r="W19" s="27" t="s">
        <v>159</v>
      </c>
      <c r="X19" s="26" t="s">
        <v>87</v>
      </c>
      <c r="Y19" s="27"/>
    </row>
    <row r="20" s="2" customFormat="1" ht="60.75" spans="1:25">
      <c r="A20" s="20">
        <f t="shared" si="0"/>
        <v>14</v>
      </c>
      <c r="B20" s="23" t="s">
        <v>88</v>
      </c>
      <c r="C20" s="23" t="s">
        <v>149</v>
      </c>
      <c r="D20" s="23" t="s">
        <v>150</v>
      </c>
      <c r="E20" s="23" t="s">
        <v>83</v>
      </c>
      <c r="F20" s="23" t="s">
        <v>109</v>
      </c>
      <c r="G20" s="23" t="s">
        <v>160</v>
      </c>
      <c r="H20" s="23" t="s">
        <v>85</v>
      </c>
      <c r="I20" s="23" t="s">
        <v>161</v>
      </c>
      <c r="J20" s="25">
        <v>45870</v>
      </c>
      <c r="K20" s="25">
        <v>45962</v>
      </c>
      <c r="L20" s="23" t="s">
        <v>109</v>
      </c>
      <c r="M20" s="24" t="s">
        <v>162</v>
      </c>
      <c r="N20" s="24">
        <v>96</v>
      </c>
      <c r="O20" s="24">
        <v>96</v>
      </c>
      <c r="P20" s="24">
        <v>0</v>
      </c>
      <c r="Q20" s="24">
        <v>1</v>
      </c>
      <c r="R20" s="24">
        <v>850</v>
      </c>
      <c r="S20" s="24">
        <v>3400</v>
      </c>
      <c r="T20" s="24">
        <v>0</v>
      </c>
      <c r="U20" s="24">
        <v>48</v>
      </c>
      <c r="V20" s="24">
        <v>131</v>
      </c>
      <c r="W20" s="23" t="s">
        <v>163</v>
      </c>
      <c r="X20" s="23" t="s">
        <v>164</v>
      </c>
      <c r="Y20" s="23" t="s">
        <v>165</v>
      </c>
    </row>
    <row r="21" s="2" customFormat="1" ht="40.5" spans="1:25">
      <c r="A21" s="20">
        <f t="shared" si="0"/>
        <v>15</v>
      </c>
      <c r="B21" s="20" t="s">
        <v>80</v>
      </c>
      <c r="C21" s="20" t="s">
        <v>107</v>
      </c>
      <c r="D21" s="20" t="s">
        <v>166</v>
      </c>
      <c r="E21" s="20" t="s">
        <v>167</v>
      </c>
      <c r="F21" s="20" t="s">
        <v>168</v>
      </c>
      <c r="G21" s="20" t="s">
        <v>169</v>
      </c>
      <c r="H21" s="20" t="s">
        <v>85</v>
      </c>
      <c r="I21" s="20" t="s">
        <v>170</v>
      </c>
      <c r="J21" s="29">
        <v>45931</v>
      </c>
      <c r="K21" s="29">
        <v>45992</v>
      </c>
      <c r="L21" s="20" t="s">
        <v>168</v>
      </c>
      <c r="M21" s="20" t="s">
        <v>171</v>
      </c>
      <c r="N21" s="20">
        <v>18</v>
      </c>
      <c r="O21" s="20">
        <v>18</v>
      </c>
      <c r="P21" s="24">
        <v>0</v>
      </c>
      <c r="Q21" s="20">
        <v>2</v>
      </c>
      <c r="R21" s="20">
        <v>800</v>
      </c>
      <c r="S21" s="20">
        <v>2600</v>
      </c>
      <c r="T21" s="20">
        <v>2</v>
      </c>
      <c r="U21" s="20">
        <v>50</v>
      </c>
      <c r="V21" s="20">
        <v>124</v>
      </c>
      <c r="W21" s="20" t="s">
        <v>172</v>
      </c>
      <c r="X21" s="20" t="s">
        <v>172</v>
      </c>
      <c r="Y21" s="18" t="s">
        <v>173</v>
      </c>
    </row>
    <row r="22" s="2" customFormat="1" ht="61" customHeight="1" spans="1:25">
      <c r="A22" s="20">
        <f t="shared" si="0"/>
        <v>16</v>
      </c>
      <c r="B22" s="20" t="s">
        <v>88</v>
      </c>
      <c r="C22" s="23" t="s">
        <v>149</v>
      </c>
      <c r="D22" s="20" t="s">
        <v>174</v>
      </c>
      <c r="E22" s="20" t="s">
        <v>167</v>
      </c>
      <c r="F22" s="20" t="s">
        <v>175</v>
      </c>
      <c r="G22" s="20" t="s">
        <v>176</v>
      </c>
      <c r="H22" s="20" t="s">
        <v>85</v>
      </c>
      <c r="I22" s="20" t="s">
        <v>177</v>
      </c>
      <c r="J22" s="29">
        <v>45870</v>
      </c>
      <c r="K22" s="29">
        <v>45992</v>
      </c>
      <c r="L22" s="20" t="s">
        <v>175</v>
      </c>
      <c r="M22" s="20" t="s">
        <v>178</v>
      </c>
      <c r="N22" s="20">
        <v>49</v>
      </c>
      <c r="O22" s="20">
        <v>49</v>
      </c>
      <c r="P22" s="24">
        <v>0</v>
      </c>
      <c r="Q22" s="20">
        <v>1</v>
      </c>
      <c r="R22" s="20">
        <v>30</v>
      </c>
      <c r="S22" s="20">
        <v>96</v>
      </c>
      <c r="T22" s="24">
        <v>0</v>
      </c>
      <c r="U22" s="20">
        <v>4</v>
      </c>
      <c r="V22" s="20">
        <v>10</v>
      </c>
      <c r="W22" s="20" t="s">
        <v>179</v>
      </c>
      <c r="X22" s="20" t="s">
        <v>180</v>
      </c>
      <c r="Y22" s="18" t="s">
        <v>181</v>
      </c>
    </row>
    <row r="23" s="2" customFormat="1" ht="81" spans="1:25">
      <c r="A23" s="20">
        <f t="shared" si="0"/>
        <v>17</v>
      </c>
      <c r="B23" s="20" t="s">
        <v>80</v>
      </c>
      <c r="C23" s="20" t="s">
        <v>107</v>
      </c>
      <c r="D23" s="20" t="s">
        <v>182</v>
      </c>
      <c r="E23" s="20" t="s">
        <v>167</v>
      </c>
      <c r="F23" s="20" t="s">
        <v>168</v>
      </c>
      <c r="G23" s="20" t="s">
        <v>183</v>
      </c>
      <c r="H23" s="20" t="s">
        <v>102</v>
      </c>
      <c r="I23" s="20" t="s">
        <v>184</v>
      </c>
      <c r="J23" s="29">
        <v>45901</v>
      </c>
      <c r="K23" s="29">
        <v>45931</v>
      </c>
      <c r="L23" s="20" t="s">
        <v>168</v>
      </c>
      <c r="M23" s="20" t="s">
        <v>185</v>
      </c>
      <c r="N23" s="20">
        <v>6</v>
      </c>
      <c r="O23" s="20">
        <v>6</v>
      </c>
      <c r="P23" s="24">
        <v>0</v>
      </c>
      <c r="Q23" s="20">
        <v>1</v>
      </c>
      <c r="R23" s="20">
        <v>62</v>
      </c>
      <c r="S23" s="20">
        <v>310</v>
      </c>
      <c r="T23" s="20">
        <v>1</v>
      </c>
      <c r="U23" s="20">
        <v>5</v>
      </c>
      <c r="V23" s="20">
        <v>19</v>
      </c>
      <c r="W23" s="20" t="s">
        <v>186</v>
      </c>
      <c r="X23" s="20" t="s">
        <v>187</v>
      </c>
      <c r="Y23" s="18" t="s">
        <v>188</v>
      </c>
    </row>
    <row r="24" s="2" customFormat="1" ht="60.75" spans="1:25">
      <c r="A24" s="20">
        <f t="shared" si="0"/>
        <v>18</v>
      </c>
      <c r="B24" s="20" t="s">
        <v>80</v>
      </c>
      <c r="C24" s="20" t="s">
        <v>107</v>
      </c>
      <c r="D24" s="20" t="s">
        <v>182</v>
      </c>
      <c r="E24" s="20" t="s">
        <v>167</v>
      </c>
      <c r="F24" s="20" t="s">
        <v>189</v>
      </c>
      <c r="G24" s="20" t="s">
        <v>190</v>
      </c>
      <c r="H24" s="20" t="s">
        <v>102</v>
      </c>
      <c r="I24" s="20" t="s">
        <v>191</v>
      </c>
      <c r="J24" s="29">
        <v>45901</v>
      </c>
      <c r="K24" s="29">
        <v>45931</v>
      </c>
      <c r="L24" s="20" t="s">
        <v>189</v>
      </c>
      <c r="M24" s="20" t="s">
        <v>192</v>
      </c>
      <c r="N24" s="20">
        <v>6</v>
      </c>
      <c r="O24" s="20">
        <v>6</v>
      </c>
      <c r="P24" s="24">
        <v>0</v>
      </c>
      <c r="Q24" s="20">
        <v>1</v>
      </c>
      <c r="R24" s="20">
        <v>48</v>
      </c>
      <c r="S24" s="20">
        <v>149</v>
      </c>
      <c r="T24" s="20">
        <v>1</v>
      </c>
      <c r="U24" s="20">
        <v>13</v>
      </c>
      <c r="V24" s="20">
        <v>41</v>
      </c>
      <c r="W24" s="20" t="s">
        <v>186</v>
      </c>
      <c r="X24" s="20" t="s">
        <v>193</v>
      </c>
      <c r="Y24" s="18" t="s">
        <v>188</v>
      </c>
    </row>
    <row r="25" s="2" customFormat="1" ht="81" spans="1:25">
      <c r="A25" s="20">
        <f t="shared" si="0"/>
        <v>19</v>
      </c>
      <c r="B25" s="20" t="s">
        <v>88</v>
      </c>
      <c r="C25" s="23" t="s">
        <v>149</v>
      </c>
      <c r="D25" s="20" t="s">
        <v>174</v>
      </c>
      <c r="E25" s="20" t="s">
        <v>167</v>
      </c>
      <c r="F25" s="20" t="s">
        <v>194</v>
      </c>
      <c r="G25" s="20" t="s">
        <v>195</v>
      </c>
      <c r="H25" s="20" t="s">
        <v>85</v>
      </c>
      <c r="I25" s="20" t="s">
        <v>194</v>
      </c>
      <c r="J25" s="29">
        <v>45778</v>
      </c>
      <c r="K25" s="29">
        <v>45931</v>
      </c>
      <c r="L25" s="20" t="s">
        <v>194</v>
      </c>
      <c r="M25" s="20" t="s">
        <v>196</v>
      </c>
      <c r="N25" s="20">
        <v>350</v>
      </c>
      <c r="O25" s="20">
        <v>115</v>
      </c>
      <c r="P25" s="20">
        <v>235</v>
      </c>
      <c r="Q25" s="20">
        <v>1</v>
      </c>
      <c r="R25" s="20">
        <v>100</v>
      </c>
      <c r="S25" s="20">
        <v>319</v>
      </c>
      <c r="T25" s="24">
        <v>0</v>
      </c>
      <c r="U25" s="20">
        <v>20</v>
      </c>
      <c r="V25" s="20">
        <v>58</v>
      </c>
      <c r="W25" s="20" t="s">
        <v>197</v>
      </c>
      <c r="X25" s="20" t="s">
        <v>198</v>
      </c>
      <c r="Y25" s="18" t="s">
        <v>199</v>
      </c>
    </row>
    <row r="26" s="2" customFormat="1" ht="60.75" spans="1:25">
      <c r="A26" s="20">
        <f t="shared" si="0"/>
        <v>20</v>
      </c>
      <c r="B26" s="20" t="s">
        <v>88</v>
      </c>
      <c r="C26" s="20" t="s">
        <v>200</v>
      </c>
      <c r="D26" s="20" t="s">
        <v>201</v>
      </c>
      <c r="E26" s="20" t="s">
        <v>167</v>
      </c>
      <c r="F26" s="20" t="s">
        <v>202</v>
      </c>
      <c r="G26" s="20" t="s">
        <v>203</v>
      </c>
      <c r="H26" s="20" t="s">
        <v>85</v>
      </c>
      <c r="I26" s="20" t="s">
        <v>202</v>
      </c>
      <c r="J26" s="29">
        <v>45717</v>
      </c>
      <c r="K26" s="29">
        <v>45901</v>
      </c>
      <c r="L26" s="20" t="s">
        <v>202</v>
      </c>
      <c r="M26" s="20" t="s">
        <v>204</v>
      </c>
      <c r="N26" s="20">
        <v>15</v>
      </c>
      <c r="O26" s="20">
        <v>15</v>
      </c>
      <c r="P26" s="24">
        <v>0</v>
      </c>
      <c r="Q26" s="20">
        <v>1</v>
      </c>
      <c r="R26" s="20">
        <v>55</v>
      </c>
      <c r="S26" s="20">
        <v>172</v>
      </c>
      <c r="T26" s="24">
        <v>0</v>
      </c>
      <c r="U26" s="20">
        <v>43</v>
      </c>
      <c r="V26" s="20">
        <v>129</v>
      </c>
      <c r="W26" s="20" t="s">
        <v>205</v>
      </c>
      <c r="X26" s="20" t="s">
        <v>206</v>
      </c>
      <c r="Y26" s="18" t="s">
        <v>199</v>
      </c>
    </row>
    <row r="27" s="2" customFormat="1" ht="40.5" spans="1:25">
      <c r="A27" s="20">
        <f t="shared" si="0"/>
        <v>21</v>
      </c>
      <c r="B27" s="30" t="s">
        <v>80</v>
      </c>
      <c r="C27" s="30" t="s">
        <v>81</v>
      </c>
      <c r="D27" s="31" t="s">
        <v>82</v>
      </c>
      <c r="E27" s="30" t="s">
        <v>207</v>
      </c>
      <c r="F27" s="30" t="s">
        <v>207</v>
      </c>
      <c r="G27" s="31" t="s">
        <v>208</v>
      </c>
      <c r="H27" s="32" t="s">
        <v>85</v>
      </c>
      <c r="I27" s="30" t="s">
        <v>207</v>
      </c>
      <c r="J27" s="33">
        <v>45839</v>
      </c>
      <c r="K27" s="34">
        <v>45992</v>
      </c>
      <c r="L27" s="30" t="s">
        <v>207</v>
      </c>
      <c r="M27" s="31" t="s">
        <v>209</v>
      </c>
      <c r="N27" s="32">
        <v>9</v>
      </c>
      <c r="O27" s="32">
        <v>6.4</v>
      </c>
      <c r="P27" s="32">
        <v>2.6</v>
      </c>
      <c r="Q27" s="32">
        <v>9</v>
      </c>
      <c r="R27" s="32">
        <v>10171</v>
      </c>
      <c r="S27" s="32">
        <v>39632</v>
      </c>
      <c r="T27" s="32">
        <v>4</v>
      </c>
      <c r="U27" s="32">
        <v>182</v>
      </c>
      <c r="V27" s="32">
        <v>444</v>
      </c>
      <c r="W27" s="31" t="s">
        <v>209</v>
      </c>
      <c r="X27" s="31" t="s">
        <v>210</v>
      </c>
      <c r="Y27" s="32"/>
    </row>
    <row r="28" s="2" customFormat="1" ht="60.75" spans="1:25">
      <c r="A28" s="20">
        <f t="shared" si="0"/>
        <v>22</v>
      </c>
      <c r="B28" s="30" t="s">
        <v>88</v>
      </c>
      <c r="C28" s="23" t="s">
        <v>149</v>
      </c>
      <c r="D28" s="30" t="s">
        <v>174</v>
      </c>
      <c r="E28" s="30" t="s">
        <v>207</v>
      </c>
      <c r="F28" s="35" t="s">
        <v>211</v>
      </c>
      <c r="G28" s="35" t="s">
        <v>212</v>
      </c>
      <c r="H28" s="35" t="s">
        <v>85</v>
      </c>
      <c r="I28" s="35" t="s">
        <v>211</v>
      </c>
      <c r="J28" s="33">
        <v>45839</v>
      </c>
      <c r="K28" s="34">
        <v>45992</v>
      </c>
      <c r="L28" s="35" t="s">
        <v>211</v>
      </c>
      <c r="M28" s="36" t="s">
        <v>213</v>
      </c>
      <c r="N28" s="35">
        <v>45</v>
      </c>
      <c r="O28" s="35">
        <v>35</v>
      </c>
      <c r="P28" s="35">
        <v>10</v>
      </c>
      <c r="Q28" s="20">
        <v>1</v>
      </c>
      <c r="R28" s="20">
        <v>825</v>
      </c>
      <c r="S28" s="20">
        <v>3120</v>
      </c>
      <c r="T28" s="20">
        <v>0</v>
      </c>
      <c r="U28" s="20">
        <v>141</v>
      </c>
      <c r="V28" s="20">
        <v>383</v>
      </c>
      <c r="W28" s="20" t="s">
        <v>214</v>
      </c>
      <c r="X28" s="20" t="s">
        <v>215</v>
      </c>
      <c r="Y28" s="35"/>
    </row>
    <row r="29" s="2" customFormat="1" ht="81" spans="1:25">
      <c r="A29" s="20">
        <f t="shared" si="0"/>
        <v>23</v>
      </c>
      <c r="B29" s="30" t="s">
        <v>88</v>
      </c>
      <c r="C29" s="23" t="s">
        <v>149</v>
      </c>
      <c r="D29" s="30" t="s">
        <v>174</v>
      </c>
      <c r="E29" s="30" t="s">
        <v>207</v>
      </c>
      <c r="F29" s="35" t="s">
        <v>216</v>
      </c>
      <c r="G29" s="35" t="s">
        <v>217</v>
      </c>
      <c r="H29" s="35" t="s">
        <v>85</v>
      </c>
      <c r="I29" s="35" t="s">
        <v>216</v>
      </c>
      <c r="J29" s="33">
        <v>45839</v>
      </c>
      <c r="K29" s="34">
        <v>45992</v>
      </c>
      <c r="L29" s="35" t="s">
        <v>216</v>
      </c>
      <c r="M29" s="36" t="s">
        <v>218</v>
      </c>
      <c r="N29" s="35">
        <v>210.12</v>
      </c>
      <c r="O29" s="35">
        <v>172.32</v>
      </c>
      <c r="P29" s="35">
        <v>37.8</v>
      </c>
      <c r="Q29" s="20">
        <v>1</v>
      </c>
      <c r="R29" s="20">
        <v>1060</v>
      </c>
      <c r="S29" s="20">
        <v>4580</v>
      </c>
      <c r="T29" s="20">
        <v>1</v>
      </c>
      <c r="U29" s="20">
        <v>69</v>
      </c>
      <c r="V29" s="20">
        <v>174</v>
      </c>
      <c r="W29" s="20" t="s">
        <v>219</v>
      </c>
      <c r="X29" s="30" t="s">
        <v>220</v>
      </c>
      <c r="Y29" s="35"/>
    </row>
    <row r="30" s="2" customFormat="1" ht="60.75" spans="1:25">
      <c r="A30" s="20">
        <f t="shared" si="0"/>
        <v>24</v>
      </c>
      <c r="B30" s="30" t="s">
        <v>88</v>
      </c>
      <c r="C30" s="30" t="s">
        <v>200</v>
      </c>
      <c r="D30" s="30" t="s">
        <v>221</v>
      </c>
      <c r="E30" s="30" t="s">
        <v>207</v>
      </c>
      <c r="F30" s="30" t="s">
        <v>222</v>
      </c>
      <c r="G30" s="30" t="s">
        <v>223</v>
      </c>
      <c r="H30" s="30" t="s">
        <v>102</v>
      </c>
      <c r="I30" s="30" t="s">
        <v>222</v>
      </c>
      <c r="J30" s="34">
        <v>45839</v>
      </c>
      <c r="K30" s="34">
        <v>45992</v>
      </c>
      <c r="L30" s="30" t="s">
        <v>222</v>
      </c>
      <c r="M30" s="30" t="s">
        <v>224</v>
      </c>
      <c r="N30" s="30">
        <v>36</v>
      </c>
      <c r="O30" s="30">
        <v>26</v>
      </c>
      <c r="P30" s="30">
        <v>10</v>
      </c>
      <c r="Q30" s="30">
        <v>1</v>
      </c>
      <c r="R30" s="30">
        <v>1150</v>
      </c>
      <c r="S30" s="30">
        <v>4625</v>
      </c>
      <c r="T30" s="30">
        <v>1</v>
      </c>
      <c r="U30" s="30">
        <v>48</v>
      </c>
      <c r="V30" s="30">
        <v>128</v>
      </c>
      <c r="W30" s="30" t="s">
        <v>225</v>
      </c>
      <c r="X30" s="30" t="s">
        <v>226</v>
      </c>
      <c r="Y30" s="30"/>
    </row>
    <row r="31" s="2" customFormat="1" ht="81" spans="1:25">
      <c r="A31" s="20">
        <f t="shared" si="0"/>
        <v>25</v>
      </c>
      <c r="B31" s="30" t="s">
        <v>88</v>
      </c>
      <c r="C31" s="30" t="s">
        <v>200</v>
      </c>
      <c r="D31" s="30" t="s">
        <v>227</v>
      </c>
      <c r="E31" s="30" t="s">
        <v>207</v>
      </c>
      <c r="F31" s="30" t="s">
        <v>222</v>
      </c>
      <c r="G31" s="30" t="s">
        <v>228</v>
      </c>
      <c r="H31" s="30" t="s">
        <v>102</v>
      </c>
      <c r="I31" s="30" t="s">
        <v>222</v>
      </c>
      <c r="J31" s="34">
        <v>45839</v>
      </c>
      <c r="K31" s="34">
        <v>45992</v>
      </c>
      <c r="L31" s="30" t="s">
        <v>222</v>
      </c>
      <c r="M31" s="30" t="s">
        <v>229</v>
      </c>
      <c r="N31" s="30">
        <v>25</v>
      </c>
      <c r="O31" s="30">
        <v>22</v>
      </c>
      <c r="P31" s="30">
        <v>3</v>
      </c>
      <c r="Q31" s="30">
        <v>1</v>
      </c>
      <c r="R31" s="30">
        <v>1150</v>
      </c>
      <c r="S31" s="30">
        <v>4625</v>
      </c>
      <c r="T31" s="30">
        <v>1</v>
      </c>
      <c r="U31" s="30">
        <v>48</v>
      </c>
      <c r="V31" s="30">
        <v>128</v>
      </c>
      <c r="W31" s="30" t="s">
        <v>230</v>
      </c>
      <c r="X31" s="30" t="s">
        <v>231</v>
      </c>
      <c r="Y31" s="30"/>
    </row>
    <row r="32" s="2" customFormat="1" ht="60.75" spans="1:25">
      <c r="A32" s="20">
        <f t="shared" si="0"/>
        <v>26</v>
      </c>
      <c r="B32" s="30" t="s">
        <v>88</v>
      </c>
      <c r="C32" s="30" t="s">
        <v>200</v>
      </c>
      <c r="D32" s="30" t="s">
        <v>232</v>
      </c>
      <c r="E32" s="30" t="s">
        <v>207</v>
      </c>
      <c r="F32" s="30" t="s">
        <v>222</v>
      </c>
      <c r="G32" s="30" t="s">
        <v>233</v>
      </c>
      <c r="H32" s="30" t="s">
        <v>102</v>
      </c>
      <c r="I32" s="30" t="s">
        <v>222</v>
      </c>
      <c r="J32" s="34">
        <v>45839</v>
      </c>
      <c r="K32" s="34">
        <v>45992</v>
      </c>
      <c r="L32" s="30" t="s">
        <v>222</v>
      </c>
      <c r="M32" s="30" t="s">
        <v>234</v>
      </c>
      <c r="N32" s="30">
        <v>40</v>
      </c>
      <c r="O32" s="30">
        <v>35</v>
      </c>
      <c r="P32" s="30">
        <v>5</v>
      </c>
      <c r="Q32" s="30">
        <v>1</v>
      </c>
      <c r="R32" s="30">
        <v>1150</v>
      </c>
      <c r="S32" s="30">
        <v>4625</v>
      </c>
      <c r="T32" s="30">
        <v>1</v>
      </c>
      <c r="U32" s="30">
        <v>48</v>
      </c>
      <c r="V32" s="30">
        <v>128</v>
      </c>
      <c r="W32" s="30" t="s">
        <v>235</v>
      </c>
      <c r="X32" s="30" t="s">
        <v>236</v>
      </c>
      <c r="Y32" s="37"/>
    </row>
    <row r="33" s="2" customFormat="1" ht="40.5" spans="1:25">
      <c r="A33" s="20">
        <f t="shared" si="0"/>
        <v>27</v>
      </c>
      <c r="B33" s="30" t="s">
        <v>88</v>
      </c>
      <c r="C33" s="23" t="s">
        <v>149</v>
      </c>
      <c r="D33" s="30" t="s">
        <v>174</v>
      </c>
      <c r="E33" s="30" t="s">
        <v>207</v>
      </c>
      <c r="F33" s="30" t="s">
        <v>237</v>
      </c>
      <c r="G33" s="30" t="s">
        <v>238</v>
      </c>
      <c r="H33" s="30" t="s">
        <v>85</v>
      </c>
      <c r="I33" s="30" t="s">
        <v>237</v>
      </c>
      <c r="J33" s="34">
        <v>45839</v>
      </c>
      <c r="K33" s="34">
        <v>45992</v>
      </c>
      <c r="L33" s="30" t="s">
        <v>237</v>
      </c>
      <c r="M33" s="30" t="s">
        <v>239</v>
      </c>
      <c r="N33" s="20">
        <f>O33+P33</f>
        <v>105</v>
      </c>
      <c r="O33" s="30">
        <v>50</v>
      </c>
      <c r="P33" s="30">
        <v>55</v>
      </c>
      <c r="Q33" s="30">
        <v>1</v>
      </c>
      <c r="R33" s="30">
        <v>982</v>
      </c>
      <c r="S33" s="30">
        <v>3911</v>
      </c>
      <c r="T33" s="30">
        <v>1</v>
      </c>
      <c r="U33" s="30">
        <v>40</v>
      </c>
      <c r="V33" s="30">
        <v>101</v>
      </c>
      <c r="W33" s="30" t="s">
        <v>240</v>
      </c>
      <c r="X33" s="30" t="s">
        <v>241</v>
      </c>
      <c r="Y33" s="30"/>
    </row>
    <row r="34" s="2" customFormat="1" ht="60.75" spans="1:25">
      <c r="A34" s="20">
        <f t="shared" si="0"/>
        <v>28</v>
      </c>
      <c r="B34" s="30" t="s">
        <v>88</v>
      </c>
      <c r="C34" s="23" t="s">
        <v>149</v>
      </c>
      <c r="D34" s="30" t="s">
        <v>242</v>
      </c>
      <c r="E34" s="30" t="s">
        <v>207</v>
      </c>
      <c r="F34" s="35" t="s">
        <v>243</v>
      </c>
      <c r="G34" s="35" t="s">
        <v>244</v>
      </c>
      <c r="H34" s="35" t="s">
        <v>85</v>
      </c>
      <c r="I34" s="35" t="s">
        <v>245</v>
      </c>
      <c r="J34" s="33">
        <v>45839</v>
      </c>
      <c r="K34" s="34">
        <v>45992</v>
      </c>
      <c r="L34" s="35" t="s">
        <v>243</v>
      </c>
      <c r="M34" s="36" t="s">
        <v>246</v>
      </c>
      <c r="N34" s="35">
        <v>80</v>
      </c>
      <c r="O34" s="35">
        <v>50</v>
      </c>
      <c r="P34" s="35">
        <v>30</v>
      </c>
      <c r="Q34" s="20">
        <v>1</v>
      </c>
      <c r="R34" s="20">
        <v>540</v>
      </c>
      <c r="S34" s="20">
        <v>1900</v>
      </c>
      <c r="T34" s="20">
        <v>0</v>
      </c>
      <c r="U34" s="20">
        <v>23</v>
      </c>
      <c r="V34" s="20">
        <v>58</v>
      </c>
      <c r="W34" s="20" t="s">
        <v>247</v>
      </c>
      <c r="X34" s="20" t="s">
        <v>248</v>
      </c>
      <c r="Y34" s="35"/>
    </row>
    <row r="35" s="2" customFormat="1" ht="60.75" spans="1:25">
      <c r="A35" s="20">
        <f t="shared" si="0"/>
        <v>29</v>
      </c>
      <c r="B35" s="30" t="s">
        <v>80</v>
      </c>
      <c r="C35" s="20" t="s">
        <v>107</v>
      </c>
      <c r="D35" s="30" t="s">
        <v>249</v>
      </c>
      <c r="E35" s="30" t="s">
        <v>207</v>
      </c>
      <c r="F35" s="35" t="s">
        <v>250</v>
      </c>
      <c r="G35" s="35" t="s">
        <v>251</v>
      </c>
      <c r="H35" s="35" t="s">
        <v>102</v>
      </c>
      <c r="I35" s="35" t="s">
        <v>250</v>
      </c>
      <c r="J35" s="33">
        <v>45931</v>
      </c>
      <c r="K35" s="34">
        <v>45992</v>
      </c>
      <c r="L35" s="35" t="s">
        <v>250</v>
      </c>
      <c r="M35" s="36" t="s">
        <v>252</v>
      </c>
      <c r="N35" s="35">
        <v>15</v>
      </c>
      <c r="O35" s="35">
        <v>12</v>
      </c>
      <c r="P35" s="35">
        <v>3</v>
      </c>
      <c r="Q35" s="20">
        <v>1</v>
      </c>
      <c r="R35" s="20">
        <v>898</v>
      </c>
      <c r="S35" s="20">
        <v>4238</v>
      </c>
      <c r="T35" s="20">
        <v>0</v>
      </c>
      <c r="U35" s="20">
        <v>73</v>
      </c>
      <c r="V35" s="20">
        <v>200</v>
      </c>
      <c r="W35" s="20" t="s">
        <v>253</v>
      </c>
      <c r="X35" s="20" t="s">
        <v>254</v>
      </c>
      <c r="Y35" s="35"/>
    </row>
    <row r="36" s="2" customFormat="1" ht="40.5" spans="1:25">
      <c r="A36" s="20">
        <f t="shared" si="0"/>
        <v>30</v>
      </c>
      <c r="B36" s="30" t="s">
        <v>80</v>
      </c>
      <c r="C36" s="20" t="s">
        <v>107</v>
      </c>
      <c r="D36" s="20" t="s">
        <v>108</v>
      </c>
      <c r="E36" s="20" t="s">
        <v>207</v>
      </c>
      <c r="F36" s="30" t="s">
        <v>255</v>
      </c>
      <c r="G36" s="30" t="s">
        <v>256</v>
      </c>
      <c r="H36" s="35" t="s">
        <v>102</v>
      </c>
      <c r="I36" s="30" t="s">
        <v>255</v>
      </c>
      <c r="J36" s="33">
        <v>45839</v>
      </c>
      <c r="K36" s="34">
        <v>45992</v>
      </c>
      <c r="L36" s="30" t="s">
        <v>255</v>
      </c>
      <c r="M36" s="30" t="s">
        <v>257</v>
      </c>
      <c r="N36" s="30">
        <v>55</v>
      </c>
      <c r="O36" s="32">
        <v>52</v>
      </c>
      <c r="P36" s="32">
        <v>3</v>
      </c>
      <c r="Q36" s="20">
        <v>1</v>
      </c>
      <c r="R36" s="20">
        <v>137</v>
      </c>
      <c r="S36" s="20">
        <v>304</v>
      </c>
      <c r="T36" s="20">
        <v>1</v>
      </c>
      <c r="U36" s="20">
        <v>34</v>
      </c>
      <c r="V36" s="20">
        <v>76</v>
      </c>
      <c r="W36" s="20" t="s">
        <v>258</v>
      </c>
      <c r="X36" s="20" t="s">
        <v>259</v>
      </c>
      <c r="Y36" s="31" t="s">
        <v>260</v>
      </c>
    </row>
    <row r="37" s="2" customFormat="1" ht="40.5" spans="1:25">
      <c r="A37" s="20">
        <f t="shared" si="0"/>
        <v>31</v>
      </c>
      <c r="B37" s="30" t="s">
        <v>80</v>
      </c>
      <c r="C37" s="20" t="s">
        <v>107</v>
      </c>
      <c r="D37" s="30" t="s">
        <v>108</v>
      </c>
      <c r="E37" s="30" t="s">
        <v>207</v>
      </c>
      <c r="F37" s="35" t="s">
        <v>261</v>
      </c>
      <c r="G37" s="35" t="s">
        <v>262</v>
      </c>
      <c r="H37" s="35" t="s">
        <v>85</v>
      </c>
      <c r="I37" s="35" t="s">
        <v>261</v>
      </c>
      <c r="J37" s="33">
        <v>45839</v>
      </c>
      <c r="K37" s="34">
        <v>45992</v>
      </c>
      <c r="L37" s="35" t="s">
        <v>261</v>
      </c>
      <c r="M37" s="36" t="s">
        <v>263</v>
      </c>
      <c r="N37" s="35">
        <v>50</v>
      </c>
      <c r="O37" s="35">
        <v>45</v>
      </c>
      <c r="P37" s="35">
        <v>5</v>
      </c>
      <c r="Q37" s="20">
        <v>1</v>
      </c>
      <c r="R37" s="20">
        <v>862</v>
      </c>
      <c r="S37" s="20">
        <v>3660</v>
      </c>
      <c r="T37" s="20">
        <v>0</v>
      </c>
      <c r="U37" s="20">
        <v>51</v>
      </c>
      <c r="V37" s="20">
        <v>147</v>
      </c>
      <c r="W37" s="20" t="s">
        <v>264</v>
      </c>
      <c r="X37" s="20" t="s">
        <v>265</v>
      </c>
      <c r="Y37" s="31" t="s">
        <v>260</v>
      </c>
    </row>
    <row r="38" s="2" customFormat="1" ht="40.5" spans="1:25">
      <c r="A38" s="20">
        <f t="shared" si="0"/>
        <v>32</v>
      </c>
      <c r="B38" s="30" t="s">
        <v>80</v>
      </c>
      <c r="C38" s="20" t="s">
        <v>107</v>
      </c>
      <c r="D38" s="30" t="s">
        <v>108</v>
      </c>
      <c r="E38" s="30" t="s">
        <v>207</v>
      </c>
      <c r="F38" s="35" t="s">
        <v>266</v>
      </c>
      <c r="G38" s="35" t="s">
        <v>267</v>
      </c>
      <c r="H38" s="35" t="s">
        <v>102</v>
      </c>
      <c r="I38" s="35" t="s">
        <v>266</v>
      </c>
      <c r="J38" s="33">
        <v>45839</v>
      </c>
      <c r="K38" s="34">
        <v>45992</v>
      </c>
      <c r="L38" s="35" t="s">
        <v>266</v>
      </c>
      <c r="M38" s="36" t="s">
        <v>268</v>
      </c>
      <c r="N38" s="35">
        <v>50</v>
      </c>
      <c r="O38" s="35">
        <v>45</v>
      </c>
      <c r="P38" s="35">
        <v>5</v>
      </c>
      <c r="Q38" s="20">
        <v>1</v>
      </c>
      <c r="R38" s="20">
        <v>120</v>
      </c>
      <c r="S38" s="20">
        <v>455</v>
      </c>
      <c r="T38" s="20">
        <v>0</v>
      </c>
      <c r="U38" s="20">
        <v>6</v>
      </c>
      <c r="V38" s="20">
        <v>16</v>
      </c>
      <c r="W38" s="20" t="s">
        <v>269</v>
      </c>
      <c r="X38" s="20" t="s">
        <v>265</v>
      </c>
      <c r="Y38" s="31" t="s">
        <v>260</v>
      </c>
    </row>
    <row r="39" s="2" customFormat="1" ht="40.5" spans="1:25">
      <c r="A39" s="20">
        <f t="shared" si="0"/>
        <v>33</v>
      </c>
      <c r="B39" s="38" t="s">
        <v>80</v>
      </c>
      <c r="C39" s="20" t="s">
        <v>107</v>
      </c>
      <c r="D39" s="38" t="s">
        <v>270</v>
      </c>
      <c r="E39" s="38" t="s">
        <v>271</v>
      </c>
      <c r="F39" s="38" t="s">
        <v>271</v>
      </c>
      <c r="G39" s="38" t="s">
        <v>272</v>
      </c>
      <c r="H39" s="38" t="s">
        <v>85</v>
      </c>
      <c r="I39" s="38" t="s">
        <v>271</v>
      </c>
      <c r="J39" s="29">
        <v>45839</v>
      </c>
      <c r="K39" s="29">
        <v>45992</v>
      </c>
      <c r="L39" s="38" t="s">
        <v>271</v>
      </c>
      <c r="M39" s="38" t="s">
        <v>273</v>
      </c>
      <c r="N39" s="38">
        <v>2.2</v>
      </c>
      <c r="O39" s="38">
        <v>2.2</v>
      </c>
      <c r="P39" s="38">
        <v>0</v>
      </c>
      <c r="Q39" s="38">
        <v>10</v>
      </c>
      <c r="R39" s="38">
        <v>5000</v>
      </c>
      <c r="S39" s="38">
        <v>20000</v>
      </c>
      <c r="T39" s="38"/>
      <c r="U39" s="38"/>
      <c r="V39" s="38"/>
      <c r="W39" s="38" t="s">
        <v>274</v>
      </c>
      <c r="X39" s="38" t="s">
        <v>274</v>
      </c>
      <c r="Y39" s="39"/>
    </row>
    <row r="40" s="2" customFormat="1" ht="60.75" spans="1:25">
      <c r="A40" s="20">
        <f t="shared" si="0"/>
        <v>34</v>
      </c>
      <c r="B40" s="38" t="s">
        <v>80</v>
      </c>
      <c r="C40" s="20" t="s">
        <v>107</v>
      </c>
      <c r="D40" s="38" t="s">
        <v>108</v>
      </c>
      <c r="E40" s="38" t="s">
        <v>271</v>
      </c>
      <c r="F40" s="38" t="s">
        <v>275</v>
      </c>
      <c r="G40" s="38" t="s">
        <v>276</v>
      </c>
      <c r="H40" s="38" t="s">
        <v>85</v>
      </c>
      <c r="I40" s="38" t="s">
        <v>277</v>
      </c>
      <c r="J40" s="29">
        <v>45839</v>
      </c>
      <c r="K40" s="29">
        <v>46082</v>
      </c>
      <c r="L40" s="38" t="s">
        <v>275</v>
      </c>
      <c r="M40" s="38" t="s">
        <v>278</v>
      </c>
      <c r="N40" s="38">
        <v>40</v>
      </c>
      <c r="O40" s="38">
        <v>35</v>
      </c>
      <c r="P40" s="38">
        <v>5</v>
      </c>
      <c r="Q40" s="38">
        <v>1</v>
      </c>
      <c r="R40" s="38">
        <v>108</v>
      </c>
      <c r="S40" s="38">
        <v>378</v>
      </c>
      <c r="T40" s="38">
        <v>0</v>
      </c>
      <c r="U40" s="38">
        <v>5</v>
      </c>
      <c r="V40" s="38">
        <v>13</v>
      </c>
      <c r="W40" s="38" t="s">
        <v>279</v>
      </c>
      <c r="X40" s="38" t="s">
        <v>280</v>
      </c>
      <c r="Y40" s="38"/>
    </row>
    <row r="41" s="2" customFormat="1" ht="40.5" spans="1:25">
      <c r="A41" s="20">
        <f t="shared" si="0"/>
        <v>35</v>
      </c>
      <c r="B41" s="38" t="s">
        <v>80</v>
      </c>
      <c r="C41" s="20" t="s">
        <v>107</v>
      </c>
      <c r="D41" s="38" t="s">
        <v>281</v>
      </c>
      <c r="E41" s="38" t="s">
        <v>271</v>
      </c>
      <c r="F41" s="38" t="s">
        <v>275</v>
      </c>
      <c r="G41" s="38" t="s">
        <v>282</v>
      </c>
      <c r="H41" s="38" t="s">
        <v>85</v>
      </c>
      <c r="I41" s="38" t="s">
        <v>283</v>
      </c>
      <c r="J41" s="29">
        <v>45839</v>
      </c>
      <c r="K41" s="29">
        <v>45992</v>
      </c>
      <c r="L41" s="38" t="s">
        <v>275</v>
      </c>
      <c r="M41" s="38" t="s">
        <v>284</v>
      </c>
      <c r="N41" s="38">
        <v>10</v>
      </c>
      <c r="O41" s="38">
        <v>8</v>
      </c>
      <c r="P41" s="38">
        <v>2</v>
      </c>
      <c r="Q41" s="38">
        <v>1</v>
      </c>
      <c r="R41" s="38">
        <v>153</v>
      </c>
      <c r="S41" s="38">
        <v>525</v>
      </c>
      <c r="T41" s="38">
        <v>0</v>
      </c>
      <c r="U41" s="38">
        <v>7</v>
      </c>
      <c r="V41" s="38">
        <v>17</v>
      </c>
      <c r="W41" s="38" t="s">
        <v>285</v>
      </c>
      <c r="X41" s="38" t="s">
        <v>286</v>
      </c>
      <c r="Y41" s="38"/>
    </row>
    <row r="42" s="2" customFormat="1" ht="40.5" spans="1:25">
      <c r="A42" s="20">
        <f t="shared" si="0"/>
        <v>36</v>
      </c>
      <c r="B42" s="38" t="s">
        <v>80</v>
      </c>
      <c r="C42" s="20" t="s">
        <v>107</v>
      </c>
      <c r="D42" s="38" t="s">
        <v>287</v>
      </c>
      <c r="E42" s="38" t="s">
        <v>271</v>
      </c>
      <c r="F42" s="38" t="s">
        <v>275</v>
      </c>
      <c r="G42" s="38" t="s">
        <v>288</v>
      </c>
      <c r="H42" s="38" t="s">
        <v>85</v>
      </c>
      <c r="I42" s="38" t="s">
        <v>275</v>
      </c>
      <c r="J42" s="29">
        <v>45839</v>
      </c>
      <c r="K42" s="29">
        <v>45992</v>
      </c>
      <c r="L42" s="38" t="s">
        <v>275</v>
      </c>
      <c r="M42" s="38" t="s">
        <v>289</v>
      </c>
      <c r="N42" s="38">
        <v>12</v>
      </c>
      <c r="O42" s="38">
        <v>10</v>
      </c>
      <c r="P42" s="38">
        <v>2</v>
      </c>
      <c r="Q42" s="38">
        <v>1</v>
      </c>
      <c r="R42" s="38">
        <v>1751</v>
      </c>
      <c r="S42" s="38">
        <v>6105</v>
      </c>
      <c r="T42" s="38">
        <v>0</v>
      </c>
      <c r="U42" s="38">
        <v>70</v>
      </c>
      <c r="V42" s="38">
        <v>186</v>
      </c>
      <c r="W42" s="38" t="s">
        <v>290</v>
      </c>
      <c r="X42" s="38" t="s">
        <v>291</v>
      </c>
      <c r="Y42" s="38"/>
    </row>
    <row r="43" s="2" customFormat="1" ht="40.5" spans="1:25">
      <c r="A43" s="20">
        <f t="shared" si="0"/>
        <v>37</v>
      </c>
      <c r="B43" s="38" t="s">
        <v>80</v>
      </c>
      <c r="C43" s="20" t="s">
        <v>107</v>
      </c>
      <c r="D43" s="38" t="s">
        <v>281</v>
      </c>
      <c r="E43" s="38" t="s">
        <v>271</v>
      </c>
      <c r="F43" s="38" t="s">
        <v>275</v>
      </c>
      <c r="G43" s="38" t="s">
        <v>292</v>
      </c>
      <c r="H43" s="38" t="s">
        <v>85</v>
      </c>
      <c r="I43" s="38" t="s">
        <v>275</v>
      </c>
      <c r="J43" s="29">
        <v>45839</v>
      </c>
      <c r="K43" s="29">
        <v>45931</v>
      </c>
      <c r="L43" s="38" t="s">
        <v>275</v>
      </c>
      <c r="M43" s="38" t="s">
        <v>293</v>
      </c>
      <c r="N43" s="38">
        <v>8</v>
      </c>
      <c r="O43" s="38">
        <v>6</v>
      </c>
      <c r="P43" s="38">
        <v>2</v>
      </c>
      <c r="Q43" s="38">
        <v>1</v>
      </c>
      <c r="R43" s="38">
        <v>44</v>
      </c>
      <c r="S43" s="38">
        <v>174</v>
      </c>
      <c r="T43" s="38">
        <v>0</v>
      </c>
      <c r="U43" s="38">
        <v>1</v>
      </c>
      <c r="V43" s="38">
        <v>2</v>
      </c>
      <c r="W43" s="38" t="s">
        <v>294</v>
      </c>
      <c r="X43" s="38" t="s">
        <v>286</v>
      </c>
      <c r="Y43" s="38"/>
    </row>
    <row r="44" s="2" customFormat="1" ht="60.75" spans="1:25">
      <c r="A44" s="20">
        <f t="shared" si="0"/>
        <v>38</v>
      </c>
      <c r="B44" s="38" t="s">
        <v>88</v>
      </c>
      <c r="C44" s="38" t="s">
        <v>200</v>
      </c>
      <c r="D44" s="38" t="s">
        <v>227</v>
      </c>
      <c r="E44" s="38" t="s">
        <v>271</v>
      </c>
      <c r="F44" s="38" t="s">
        <v>275</v>
      </c>
      <c r="G44" s="38" t="s">
        <v>295</v>
      </c>
      <c r="H44" s="38" t="s">
        <v>85</v>
      </c>
      <c r="I44" s="38" t="s">
        <v>275</v>
      </c>
      <c r="J44" s="29">
        <v>45839</v>
      </c>
      <c r="K44" s="29">
        <v>45931</v>
      </c>
      <c r="L44" s="38" t="s">
        <v>275</v>
      </c>
      <c r="M44" s="38" t="s">
        <v>296</v>
      </c>
      <c r="N44" s="38">
        <v>21.6332</v>
      </c>
      <c r="O44" s="38">
        <v>20</v>
      </c>
      <c r="P44" s="38">
        <v>1.6332</v>
      </c>
      <c r="Q44" s="38">
        <v>1</v>
      </c>
      <c r="R44" s="38">
        <v>282</v>
      </c>
      <c r="S44" s="38">
        <v>987</v>
      </c>
      <c r="T44" s="38">
        <v>0</v>
      </c>
      <c r="U44" s="38">
        <v>69</v>
      </c>
      <c r="V44" s="38">
        <v>184</v>
      </c>
      <c r="W44" s="38" t="s">
        <v>297</v>
      </c>
      <c r="X44" s="38" t="s">
        <v>298</v>
      </c>
      <c r="Y44" s="38"/>
    </row>
    <row r="45" s="2" customFormat="1" ht="60.75" spans="1:25">
      <c r="A45" s="20">
        <f t="shared" si="0"/>
        <v>39</v>
      </c>
      <c r="B45" s="38" t="s">
        <v>88</v>
      </c>
      <c r="C45" s="23" t="s">
        <v>149</v>
      </c>
      <c r="D45" s="38" t="s">
        <v>299</v>
      </c>
      <c r="E45" s="38" t="s">
        <v>271</v>
      </c>
      <c r="F45" s="38" t="s">
        <v>300</v>
      </c>
      <c r="G45" s="38" t="s">
        <v>301</v>
      </c>
      <c r="H45" s="38" t="s">
        <v>85</v>
      </c>
      <c r="I45" s="38" t="s">
        <v>302</v>
      </c>
      <c r="J45" s="29">
        <v>45839</v>
      </c>
      <c r="K45" s="29">
        <v>45992</v>
      </c>
      <c r="L45" s="38" t="s">
        <v>300</v>
      </c>
      <c r="M45" s="38" t="s">
        <v>303</v>
      </c>
      <c r="N45" s="38">
        <v>40</v>
      </c>
      <c r="O45" s="38">
        <v>40</v>
      </c>
      <c r="P45" s="38">
        <v>0</v>
      </c>
      <c r="Q45" s="38">
        <v>1</v>
      </c>
      <c r="R45" s="38">
        <v>724</v>
      </c>
      <c r="S45" s="38">
        <v>3085</v>
      </c>
      <c r="T45" s="38">
        <v>1</v>
      </c>
      <c r="U45" s="38">
        <v>33</v>
      </c>
      <c r="V45" s="38">
        <v>105</v>
      </c>
      <c r="W45" s="38" t="s">
        <v>304</v>
      </c>
      <c r="X45" s="38" t="s">
        <v>305</v>
      </c>
      <c r="Y45" s="38"/>
    </row>
    <row r="46" s="2" customFormat="1" ht="81" spans="1:25">
      <c r="A46" s="20">
        <f t="shared" si="0"/>
        <v>40</v>
      </c>
      <c r="B46" s="38" t="s">
        <v>80</v>
      </c>
      <c r="C46" s="20" t="s">
        <v>107</v>
      </c>
      <c r="D46" s="38" t="s">
        <v>306</v>
      </c>
      <c r="E46" s="38" t="s">
        <v>271</v>
      </c>
      <c r="F46" s="38" t="s">
        <v>300</v>
      </c>
      <c r="G46" s="38" t="s">
        <v>307</v>
      </c>
      <c r="H46" s="38" t="s">
        <v>85</v>
      </c>
      <c r="I46" s="38" t="s">
        <v>300</v>
      </c>
      <c r="J46" s="29">
        <v>45839</v>
      </c>
      <c r="K46" s="29">
        <v>45992</v>
      </c>
      <c r="L46" s="38" t="s">
        <v>300</v>
      </c>
      <c r="M46" s="38" t="s">
        <v>308</v>
      </c>
      <c r="N46" s="38">
        <v>21.5</v>
      </c>
      <c r="O46" s="38">
        <v>21.5</v>
      </c>
      <c r="P46" s="38">
        <v>0</v>
      </c>
      <c r="Q46" s="38">
        <v>1</v>
      </c>
      <c r="R46" s="38">
        <v>724</v>
      </c>
      <c r="S46" s="38">
        <v>3085</v>
      </c>
      <c r="T46" s="38">
        <v>1</v>
      </c>
      <c r="U46" s="38">
        <v>33</v>
      </c>
      <c r="V46" s="38">
        <v>105</v>
      </c>
      <c r="W46" s="38" t="s">
        <v>309</v>
      </c>
      <c r="X46" s="38" t="s">
        <v>310</v>
      </c>
      <c r="Y46" s="38"/>
    </row>
    <row r="47" s="2" customFormat="1" ht="60.75" spans="1:25">
      <c r="A47" s="20">
        <f t="shared" si="0"/>
        <v>41</v>
      </c>
      <c r="B47" s="38" t="s">
        <v>80</v>
      </c>
      <c r="C47" s="20" t="s">
        <v>107</v>
      </c>
      <c r="D47" s="38" t="s">
        <v>311</v>
      </c>
      <c r="E47" s="38" t="s">
        <v>271</v>
      </c>
      <c r="F47" s="38" t="s">
        <v>300</v>
      </c>
      <c r="G47" s="38" t="s">
        <v>312</v>
      </c>
      <c r="H47" s="38" t="s">
        <v>85</v>
      </c>
      <c r="I47" s="38" t="s">
        <v>300</v>
      </c>
      <c r="J47" s="29">
        <v>45839</v>
      </c>
      <c r="K47" s="29">
        <v>45992</v>
      </c>
      <c r="L47" s="38" t="s">
        <v>300</v>
      </c>
      <c r="M47" s="38" t="s">
        <v>313</v>
      </c>
      <c r="N47" s="38">
        <v>77.5</v>
      </c>
      <c r="O47" s="38">
        <v>70</v>
      </c>
      <c r="P47" s="38">
        <v>7.5</v>
      </c>
      <c r="Q47" s="38">
        <v>1</v>
      </c>
      <c r="R47" s="38">
        <v>724</v>
      </c>
      <c r="S47" s="38">
        <v>3085</v>
      </c>
      <c r="T47" s="38">
        <v>1</v>
      </c>
      <c r="U47" s="38">
        <v>33</v>
      </c>
      <c r="V47" s="38">
        <v>105</v>
      </c>
      <c r="W47" s="38" t="s">
        <v>314</v>
      </c>
      <c r="X47" s="38" t="s">
        <v>315</v>
      </c>
      <c r="Y47" s="38"/>
    </row>
    <row r="48" s="2" customFormat="1" ht="40.5" spans="1:25">
      <c r="A48" s="20">
        <f t="shared" si="0"/>
        <v>42</v>
      </c>
      <c r="B48" s="38" t="s">
        <v>80</v>
      </c>
      <c r="C48" s="38" t="s">
        <v>81</v>
      </c>
      <c r="D48" s="38" t="s">
        <v>316</v>
      </c>
      <c r="E48" s="38" t="s">
        <v>271</v>
      </c>
      <c r="F48" s="38" t="s">
        <v>300</v>
      </c>
      <c r="G48" s="38" t="s">
        <v>317</v>
      </c>
      <c r="H48" s="38" t="s">
        <v>85</v>
      </c>
      <c r="I48" s="38" t="s">
        <v>300</v>
      </c>
      <c r="J48" s="29">
        <v>45839</v>
      </c>
      <c r="K48" s="29">
        <v>45992</v>
      </c>
      <c r="L48" s="38" t="s">
        <v>300</v>
      </c>
      <c r="M48" s="38" t="s">
        <v>318</v>
      </c>
      <c r="N48" s="38">
        <v>1.25</v>
      </c>
      <c r="O48" s="38">
        <v>1.25</v>
      </c>
      <c r="P48" s="38">
        <v>0</v>
      </c>
      <c r="Q48" s="38">
        <v>1</v>
      </c>
      <c r="R48" s="38">
        <v>724</v>
      </c>
      <c r="S48" s="38">
        <v>3085</v>
      </c>
      <c r="T48" s="38">
        <v>1</v>
      </c>
      <c r="U48" s="38">
        <v>33</v>
      </c>
      <c r="V48" s="38">
        <v>105</v>
      </c>
      <c r="W48" s="38" t="s">
        <v>319</v>
      </c>
      <c r="X48" s="38" t="s">
        <v>320</v>
      </c>
      <c r="Y48" s="38"/>
    </row>
    <row r="49" s="2" customFormat="1" ht="40.5" spans="1:25">
      <c r="A49" s="20">
        <f t="shared" si="0"/>
        <v>43</v>
      </c>
      <c r="B49" s="38" t="s">
        <v>80</v>
      </c>
      <c r="C49" s="20" t="s">
        <v>107</v>
      </c>
      <c r="D49" s="38" t="s">
        <v>166</v>
      </c>
      <c r="E49" s="38" t="s">
        <v>271</v>
      </c>
      <c r="F49" s="38" t="s">
        <v>300</v>
      </c>
      <c r="G49" s="38" t="s">
        <v>321</v>
      </c>
      <c r="H49" s="38" t="s">
        <v>85</v>
      </c>
      <c r="I49" s="38" t="s">
        <v>300</v>
      </c>
      <c r="J49" s="29">
        <v>45839</v>
      </c>
      <c r="K49" s="29">
        <v>45992</v>
      </c>
      <c r="L49" s="38" t="s">
        <v>300</v>
      </c>
      <c r="M49" s="38" t="s">
        <v>322</v>
      </c>
      <c r="N49" s="38">
        <v>6</v>
      </c>
      <c r="O49" s="38">
        <v>6</v>
      </c>
      <c r="P49" s="38">
        <v>0</v>
      </c>
      <c r="Q49" s="38">
        <v>1</v>
      </c>
      <c r="R49" s="38">
        <v>724</v>
      </c>
      <c r="S49" s="38">
        <v>3085</v>
      </c>
      <c r="T49" s="38">
        <v>1</v>
      </c>
      <c r="U49" s="38">
        <v>33</v>
      </c>
      <c r="V49" s="38">
        <v>105</v>
      </c>
      <c r="W49" s="38" t="s">
        <v>323</v>
      </c>
      <c r="X49" s="38" t="s">
        <v>324</v>
      </c>
      <c r="Y49" s="38"/>
    </row>
    <row r="50" s="2" customFormat="1" ht="60.75" spans="1:25">
      <c r="A50" s="20">
        <f t="shared" si="0"/>
        <v>44</v>
      </c>
      <c r="B50" s="38" t="s">
        <v>80</v>
      </c>
      <c r="C50" s="20" t="s">
        <v>107</v>
      </c>
      <c r="D50" s="38" t="s">
        <v>311</v>
      </c>
      <c r="E50" s="38" t="s">
        <v>271</v>
      </c>
      <c r="F50" s="38" t="s">
        <v>325</v>
      </c>
      <c r="G50" s="38" t="s">
        <v>326</v>
      </c>
      <c r="H50" s="38" t="s">
        <v>85</v>
      </c>
      <c r="I50" s="38" t="s">
        <v>325</v>
      </c>
      <c r="J50" s="29">
        <v>45839</v>
      </c>
      <c r="K50" s="29">
        <v>45992</v>
      </c>
      <c r="L50" s="38" t="s">
        <v>325</v>
      </c>
      <c r="M50" s="38" t="s">
        <v>327</v>
      </c>
      <c r="N50" s="38">
        <v>80</v>
      </c>
      <c r="O50" s="38">
        <v>80</v>
      </c>
      <c r="P50" s="38">
        <v>0</v>
      </c>
      <c r="Q50" s="38">
        <v>1</v>
      </c>
      <c r="R50" s="38">
        <v>660</v>
      </c>
      <c r="S50" s="38">
        <v>2383</v>
      </c>
      <c r="T50" s="38">
        <v>1</v>
      </c>
      <c r="U50" s="38">
        <v>46</v>
      </c>
      <c r="V50" s="38">
        <v>127</v>
      </c>
      <c r="W50" s="38" t="s">
        <v>328</v>
      </c>
      <c r="X50" s="38" t="s">
        <v>315</v>
      </c>
      <c r="Y50" s="38"/>
    </row>
    <row r="51" s="2" customFormat="1" ht="40.5" spans="1:25">
      <c r="A51" s="20">
        <f t="shared" si="0"/>
        <v>45</v>
      </c>
      <c r="B51" s="38" t="s">
        <v>80</v>
      </c>
      <c r="C51" s="20" t="s">
        <v>107</v>
      </c>
      <c r="D51" s="23" t="s">
        <v>287</v>
      </c>
      <c r="E51" s="38" t="s">
        <v>271</v>
      </c>
      <c r="F51" s="38" t="s">
        <v>325</v>
      </c>
      <c r="G51" s="38" t="s">
        <v>329</v>
      </c>
      <c r="H51" s="38" t="s">
        <v>85</v>
      </c>
      <c r="I51" s="38" t="s">
        <v>325</v>
      </c>
      <c r="J51" s="29">
        <v>45839</v>
      </c>
      <c r="K51" s="29">
        <v>45992</v>
      </c>
      <c r="L51" s="38" t="s">
        <v>325</v>
      </c>
      <c r="M51" s="38" t="s">
        <v>330</v>
      </c>
      <c r="N51" s="38">
        <v>60</v>
      </c>
      <c r="O51" s="38">
        <v>60</v>
      </c>
      <c r="P51" s="38">
        <v>0</v>
      </c>
      <c r="Q51" s="38">
        <v>1</v>
      </c>
      <c r="R51" s="38">
        <v>660</v>
      </c>
      <c r="S51" s="38">
        <v>2383</v>
      </c>
      <c r="T51" s="38">
        <v>1</v>
      </c>
      <c r="U51" s="38">
        <v>46</v>
      </c>
      <c r="V51" s="38">
        <v>127</v>
      </c>
      <c r="W51" s="38" t="s">
        <v>331</v>
      </c>
      <c r="X51" s="38" t="s">
        <v>315</v>
      </c>
      <c r="Y51" s="38"/>
    </row>
    <row r="52" s="2" customFormat="1" ht="60.75" spans="1:25">
      <c r="A52" s="20">
        <f t="shared" si="0"/>
        <v>46</v>
      </c>
      <c r="B52" s="38" t="s">
        <v>80</v>
      </c>
      <c r="C52" s="23" t="s">
        <v>81</v>
      </c>
      <c r="D52" s="23" t="s">
        <v>311</v>
      </c>
      <c r="E52" s="38" t="s">
        <v>271</v>
      </c>
      <c r="F52" s="38" t="s">
        <v>325</v>
      </c>
      <c r="G52" s="23" t="s">
        <v>332</v>
      </c>
      <c r="H52" s="38" t="s">
        <v>85</v>
      </c>
      <c r="I52" s="38" t="s">
        <v>325</v>
      </c>
      <c r="J52" s="29">
        <v>45839</v>
      </c>
      <c r="K52" s="40">
        <v>45992</v>
      </c>
      <c r="L52" s="38" t="s">
        <v>325</v>
      </c>
      <c r="M52" s="23" t="s">
        <v>333</v>
      </c>
      <c r="N52" s="38">
        <v>10</v>
      </c>
      <c r="O52" s="38">
        <v>10</v>
      </c>
      <c r="P52" s="38">
        <v>0</v>
      </c>
      <c r="Q52" s="38">
        <v>1</v>
      </c>
      <c r="R52" s="38">
        <v>660</v>
      </c>
      <c r="S52" s="38">
        <v>2383</v>
      </c>
      <c r="T52" s="38">
        <v>1</v>
      </c>
      <c r="U52" s="38">
        <v>46</v>
      </c>
      <c r="V52" s="38">
        <v>127</v>
      </c>
      <c r="W52" s="23" t="s">
        <v>334</v>
      </c>
      <c r="X52" s="23" t="s">
        <v>335</v>
      </c>
      <c r="Y52" s="38"/>
    </row>
    <row r="53" s="2" customFormat="1" ht="60.75" spans="1:25">
      <c r="A53" s="20">
        <f t="shared" si="0"/>
        <v>47</v>
      </c>
      <c r="B53" s="38" t="s">
        <v>80</v>
      </c>
      <c r="C53" s="20" t="s">
        <v>107</v>
      </c>
      <c r="D53" s="23" t="s">
        <v>311</v>
      </c>
      <c r="E53" s="38" t="s">
        <v>271</v>
      </c>
      <c r="F53" s="38" t="s">
        <v>325</v>
      </c>
      <c r="G53" s="23" t="s">
        <v>336</v>
      </c>
      <c r="H53" s="38" t="s">
        <v>85</v>
      </c>
      <c r="I53" s="38" t="s">
        <v>325</v>
      </c>
      <c r="J53" s="29">
        <v>45839</v>
      </c>
      <c r="K53" s="40">
        <v>45992</v>
      </c>
      <c r="L53" s="38" t="s">
        <v>325</v>
      </c>
      <c r="M53" s="23" t="s">
        <v>337</v>
      </c>
      <c r="N53" s="38">
        <v>15</v>
      </c>
      <c r="O53" s="38">
        <v>15</v>
      </c>
      <c r="P53" s="38">
        <v>0</v>
      </c>
      <c r="Q53" s="38">
        <v>1</v>
      </c>
      <c r="R53" s="38">
        <v>660</v>
      </c>
      <c r="S53" s="38">
        <v>2383</v>
      </c>
      <c r="T53" s="38">
        <v>1</v>
      </c>
      <c r="U53" s="38">
        <v>46</v>
      </c>
      <c r="V53" s="38">
        <v>127</v>
      </c>
      <c r="W53" s="23" t="s">
        <v>338</v>
      </c>
      <c r="X53" s="23" t="s">
        <v>339</v>
      </c>
      <c r="Y53" s="38"/>
    </row>
    <row r="54" s="2" customFormat="1" ht="40.5" spans="1:25">
      <c r="A54" s="20">
        <f t="shared" si="0"/>
        <v>48</v>
      </c>
      <c r="B54" s="38" t="s">
        <v>80</v>
      </c>
      <c r="C54" s="20" t="s">
        <v>107</v>
      </c>
      <c r="D54" s="23" t="s">
        <v>166</v>
      </c>
      <c r="E54" s="38" t="s">
        <v>271</v>
      </c>
      <c r="F54" s="38" t="s">
        <v>325</v>
      </c>
      <c r="G54" s="23" t="s">
        <v>340</v>
      </c>
      <c r="H54" s="38" t="s">
        <v>85</v>
      </c>
      <c r="I54" s="38" t="s">
        <v>325</v>
      </c>
      <c r="J54" s="29">
        <v>45839</v>
      </c>
      <c r="K54" s="40">
        <v>45992</v>
      </c>
      <c r="L54" s="38" t="s">
        <v>325</v>
      </c>
      <c r="M54" s="23" t="s">
        <v>341</v>
      </c>
      <c r="N54" s="38">
        <v>15</v>
      </c>
      <c r="O54" s="38">
        <v>15</v>
      </c>
      <c r="P54" s="38">
        <v>0</v>
      </c>
      <c r="Q54" s="38">
        <v>1</v>
      </c>
      <c r="R54" s="38">
        <v>660</v>
      </c>
      <c r="S54" s="38">
        <v>2383</v>
      </c>
      <c r="T54" s="38">
        <v>1</v>
      </c>
      <c r="U54" s="38">
        <v>46</v>
      </c>
      <c r="V54" s="38">
        <v>127</v>
      </c>
      <c r="W54" s="23" t="s">
        <v>338</v>
      </c>
      <c r="X54" s="23" t="s">
        <v>339</v>
      </c>
      <c r="Y54" s="38"/>
    </row>
    <row r="55" s="2" customFormat="1" ht="40.5" spans="1:25">
      <c r="A55" s="20">
        <f t="shared" si="0"/>
        <v>49</v>
      </c>
      <c r="B55" s="38" t="s">
        <v>80</v>
      </c>
      <c r="C55" s="20" t="s">
        <v>107</v>
      </c>
      <c r="D55" s="23" t="s">
        <v>166</v>
      </c>
      <c r="E55" s="38" t="s">
        <v>271</v>
      </c>
      <c r="F55" s="38" t="s">
        <v>325</v>
      </c>
      <c r="G55" s="23" t="s">
        <v>342</v>
      </c>
      <c r="H55" s="38" t="s">
        <v>85</v>
      </c>
      <c r="I55" s="38" t="s">
        <v>325</v>
      </c>
      <c r="J55" s="29">
        <v>45839</v>
      </c>
      <c r="K55" s="40">
        <v>45992</v>
      </c>
      <c r="L55" s="38" t="s">
        <v>325</v>
      </c>
      <c r="M55" s="23" t="s">
        <v>343</v>
      </c>
      <c r="N55" s="38">
        <v>15</v>
      </c>
      <c r="O55" s="38">
        <v>15</v>
      </c>
      <c r="P55" s="38">
        <v>0</v>
      </c>
      <c r="Q55" s="38">
        <v>1</v>
      </c>
      <c r="R55" s="38">
        <v>660</v>
      </c>
      <c r="S55" s="38">
        <v>2383</v>
      </c>
      <c r="T55" s="38">
        <v>1</v>
      </c>
      <c r="U55" s="38">
        <v>46</v>
      </c>
      <c r="V55" s="38">
        <v>127</v>
      </c>
      <c r="W55" s="23" t="s">
        <v>338</v>
      </c>
      <c r="X55" s="23" t="s">
        <v>339</v>
      </c>
      <c r="Y55" s="38"/>
    </row>
    <row r="56" s="2" customFormat="1" ht="40.5" spans="1:25">
      <c r="A56" s="20">
        <f t="shared" si="0"/>
        <v>50</v>
      </c>
      <c r="B56" s="38" t="s">
        <v>80</v>
      </c>
      <c r="C56" s="20" t="s">
        <v>107</v>
      </c>
      <c r="D56" s="23" t="s">
        <v>166</v>
      </c>
      <c r="E56" s="38" t="s">
        <v>271</v>
      </c>
      <c r="F56" s="38" t="s">
        <v>325</v>
      </c>
      <c r="G56" s="23" t="s">
        <v>344</v>
      </c>
      <c r="H56" s="38" t="s">
        <v>85</v>
      </c>
      <c r="I56" s="38" t="s">
        <v>325</v>
      </c>
      <c r="J56" s="29">
        <v>45839</v>
      </c>
      <c r="K56" s="40">
        <v>45992</v>
      </c>
      <c r="L56" s="38" t="s">
        <v>325</v>
      </c>
      <c r="M56" s="23" t="s">
        <v>345</v>
      </c>
      <c r="N56" s="38">
        <v>15</v>
      </c>
      <c r="O56" s="38">
        <v>15</v>
      </c>
      <c r="P56" s="38">
        <v>0</v>
      </c>
      <c r="Q56" s="38">
        <v>1</v>
      </c>
      <c r="R56" s="38">
        <v>660</v>
      </c>
      <c r="S56" s="38">
        <v>2383</v>
      </c>
      <c r="T56" s="38">
        <v>1</v>
      </c>
      <c r="U56" s="38">
        <v>46</v>
      </c>
      <c r="V56" s="38">
        <v>127</v>
      </c>
      <c r="W56" s="23" t="s">
        <v>338</v>
      </c>
      <c r="X56" s="23" t="s">
        <v>339</v>
      </c>
      <c r="Y56" s="38"/>
    </row>
    <row r="57" s="2" customFormat="1" ht="60.75" spans="1:25">
      <c r="A57" s="20">
        <f t="shared" si="0"/>
        <v>51</v>
      </c>
      <c r="B57" s="38" t="s">
        <v>80</v>
      </c>
      <c r="C57" s="20" t="s">
        <v>107</v>
      </c>
      <c r="D57" s="23" t="s">
        <v>346</v>
      </c>
      <c r="E57" s="38" t="s">
        <v>271</v>
      </c>
      <c r="F57" s="38" t="s">
        <v>325</v>
      </c>
      <c r="G57" s="23" t="s">
        <v>347</v>
      </c>
      <c r="H57" s="38" t="s">
        <v>85</v>
      </c>
      <c r="I57" s="38" t="s">
        <v>325</v>
      </c>
      <c r="J57" s="29">
        <v>45839</v>
      </c>
      <c r="K57" s="40">
        <v>45962</v>
      </c>
      <c r="L57" s="38" t="s">
        <v>325</v>
      </c>
      <c r="M57" s="23" t="s">
        <v>348</v>
      </c>
      <c r="N57" s="23">
        <v>33</v>
      </c>
      <c r="O57" s="23">
        <v>33</v>
      </c>
      <c r="P57" s="38">
        <v>0</v>
      </c>
      <c r="Q57" s="38">
        <v>1</v>
      </c>
      <c r="R57" s="38">
        <v>660</v>
      </c>
      <c r="S57" s="38">
        <v>2383</v>
      </c>
      <c r="T57" s="38">
        <v>1</v>
      </c>
      <c r="U57" s="38">
        <v>46</v>
      </c>
      <c r="V57" s="38">
        <v>127</v>
      </c>
      <c r="W57" s="23" t="s">
        <v>349</v>
      </c>
      <c r="X57" s="23" t="s">
        <v>350</v>
      </c>
      <c r="Y57" s="23" t="s">
        <v>351</v>
      </c>
    </row>
    <row r="58" s="2" customFormat="1" ht="60.75" spans="1:25">
      <c r="A58" s="20">
        <f t="shared" si="0"/>
        <v>52</v>
      </c>
      <c r="B58" s="38" t="s">
        <v>80</v>
      </c>
      <c r="C58" s="20" t="s">
        <v>107</v>
      </c>
      <c r="D58" s="20" t="s">
        <v>352</v>
      </c>
      <c r="E58" s="38" t="s">
        <v>271</v>
      </c>
      <c r="F58" s="38" t="s">
        <v>325</v>
      </c>
      <c r="G58" s="38" t="s">
        <v>353</v>
      </c>
      <c r="H58" s="38" t="s">
        <v>85</v>
      </c>
      <c r="I58" s="38" t="s">
        <v>325</v>
      </c>
      <c r="J58" s="29">
        <v>45839</v>
      </c>
      <c r="K58" s="40">
        <v>45962</v>
      </c>
      <c r="L58" s="38" t="s">
        <v>325</v>
      </c>
      <c r="M58" s="23" t="s">
        <v>354</v>
      </c>
      <c r="N58" s="23">
        <v>7.5</v>
      </c>
      <c r="O58" s="38">
        <v>7.5</v>
      </c>
      <c r="P58" s="38">
        <v>0</v>
      </c>
      <c r="Q58" s="38">
        <v>1</v>
      </c>
      <c r="R58" s="38">
        <v>660</v>
      </c>
      <c r="S58" s="38">
        <v>2383</v>
      </c>
      <c r="T58" s="38">
        <v>1</v>
      </c>
      <c r="U58" s="38">
        <v>46</v>
      </c>
      <c r="V58" s="38">
        <v>127</v>
      </c>
      <c r="W58" s="38" t="s">
        <v>355</v>
      </c>
      <c r="X58" s="38" t="s">
        <v>315</v>
      </c>
      <c r="Y58" s="38"/>
    </row>
    <row r="59" s="2" customFormat="1" ht="60.75" spans="1:25">
      <c r="A59" s="20">
        <f t="shared" si="0"/>
        <v>53</v>
      </c>
      <c r="B59" s="38" t="s">
        <v>80</v>
      </c>
      <c r="C59" s="20" t="s">
        <v>107</v>
      </c>
      <c r="D59" s="38" t="s">
        <v>281</v>
      </c>
      <c r="E59" s="38" t="s">
        <v>271</v>
      </c>
      <c r="F59" s="38" t="s">
        <v>325</v>
      </c>
      <c r="G59" s="23" t="s">
        <v>356</v>
      </c>
      <c r="H59" s="38" t="s">
        <v>85</v>
      </c>
      <c r="I59" s="38" t="s">
        <v>325</v>
      </c>
      <c r="J59" s="29">
        <v>45839</v>
      </c>
      <c r="K59" s="40">
        <v>45992</v>
      </c>
      <c r="L59" s="38" t="s">
        <v>325</v>
      </c>
      <c r="M59" s="23" t="s">
        <v>357</v>
      </c>
      <c r="N59" s="23">
        <v>8</v>
      </c>
      <c r="O59" s="38">
        <v>8</v>
      </c>
      <c r="P59" s="38">
        <v>0</v>
      </c>
      <c r="Q59" s="38">
        <v>1</v>
      </c>
      <c r="R59" s="38">
        <v>660</v>
      </c>
      <c r="S59" s="38">
        <v>2383</v>
      </c>
      <c r="T59" s="38">
        <v>1</v>
      </c>
      <c r="U59" s="38">
        <v>46</v>
      </c>
      <c r="V59" s="38">
        <v>127</v>
      </c>
      <c r="W59" s="23" t="s">
        <v>358</v>
      </c>
      <c r="X59" s="23" t="s">
        <v>350</v>
      </c>
      <c r="Y59" s="38"/>
    </row>
    <row r="60" s="2" customFormat="1" ht="60.75" spans="1:25">
      <c r="A60" s="20">
        <f t="shared" si="0"/>
        <v>54</v>
      </c>
      <c r="B60" s="38" t="s">
        <v>80</v>
      </c>
      <c r="C60" s="20" t="s">
        <v>107</v>
      </c>
      <c r="D60" s="38" t="s">
        <v>281</v>
      </c>
      <c r="E60" s="38" t="s">
        <v>271</v>
      </c>
      <c r="F60" s="38" t="s">
        <v>325</v>
      </c>
      <c r="G60" s="23" t="s">
        <v>359</v>
      </c>
      <c r="H60" s="38" t="s">
        <v>85</v>
      </c>
      <c r="I60" s="38" t="s">
        <v>325</v>
      </c>
      <c r="J60" s="29">
        <v>45839</v>
      </c>
      <c r="K60" s="40">
        <v>45992</v>
      </c>
      <c r="L60" s="38" t="s">
        <v>325</v>
      </c>
      <c r="M60" s="23" t="s">
        <v>360</v>
      </c>
      <c r="N60" s="23">
        <v>8</v>
      </c>
      <c r="O60" s="23">
        <v>8</v>
      </c>
      <c r="P60" s="38">
        <v>0</v>
      </c>
      <c r="Q60" s="38">
        <v>1</v>
      </c>
      <c r="R60" s="38">
        <v>660</v>
      </c>
      <c r="S60" s="38">
        <v>2383</v>
      </c>
      <c r="T60" s="38">
        <v>1</v>
      </c>
      <c r="U60" s="38">
        <v>46</v>
      </c>
      <c r="V60" s="38">
        <v>127</v>
      </c>
      <c r="W60" s="23" t="s">
        <v>358</v>
      </c>
      <c r="X60" s="23" t="s">
        <v>350</v>
      </c>
      <c r="Y60" s="38"/>
    </row>
    <row r="61" s="2" customFormat="1" ht="60.75" spans="1:25">
      <c r="A61" s="20">
        <f t="shared" si="0"/>
        <v>55</v>
      </c>
      <c r="B61" s="38" t="s">
        <v>80</v>
      </c>
      <c r="C61" s="20" t="s">
        <v>107</v>
      </c>
      <c r="D61" s="38" t="s">
        <v>287</v>
      </c>
      <c r="E61" s="38" t="s">
        <v>271</v>
      </c>
      <c r="F61" s="38" t="s">
        <v>325</v>
      </c>
      <c r="G61" s="23" t="s">
        <v>361</v>
      </c>
      <c r="H61" s="38" t="s">
        <v>85</v>
      </c>
      <c r="I61" s="38" t="s">
        <v>325</v>
      </c>
      <c r="J61" s="29">
        <v>45839</v>
      </c>
      <c r="K61" s="40">
        <v>45992</v>
      </c>
      <c r="L61" s="38" t="s">
        <v>325</v>
      </c>
      <c r="M61" s="23" t="s">
        <v>361</v>
      </c>
      <c r="N61" s="23">
        <v>20</v>
      </c>
      <c r="O61" s="23">
        <v>20</v>
      </c>
      <c r="P61" s="38">
        <v>0</v>
      </c>
      <c r="Q61" s="38">
        <v>1</v>
      </c>
      <c r="R61" s="38">
        <v>660</v>
      </c>
      <c r="S61" s="38">
        <v>2383</v>
      </c>
      <c r="T61" s="38">
        <v>1</v>
      </c>
      <c r="U61" s="38">
        <v>46</v>
      </c>
      <c r="V61" s="38">
        <v>127</v>
      </c>
      <c r="W61" s="23" t="s">
        <v>362</v>
      </c>
      <c r="X61" s="23" t="s">
        <v>363</v>
      </c>
      <c r="Y61" s="38"/>
    </row>
    <row r="62" s="2" customFormat="1" ht="40.5" spans="1:25">
      <c r="A62" s="20">
        <f t="shared" si="0"/>
        <v>56</v>
      </c>
      <c r="B62" s="38" t="s">
        <v>80</v>
      </c>
      <c r="C62" s="20" t="s">
        <v>107</v>
      </c>
      <c r="D62" s="38" t="s">
        <v>364</v>
      </c>
      <c r="E62" s="38" t="s">
        <v>271</v>
      </c>
      <c r="F62" s="38" t="s">
        <v>325</v>
      </c>
      <c r="G62" s="23" t="s">
        <v>365</v>
      </c>
      <c r="H62" s="38" t="s">
        <v>85</v>
      </c>
      <c r="I62" s="38" t="s">
        <v>325</v>
      </c>
      <c r="J62" s="29">
        <v>45839</v>
      </c>
      <c r="K62" s="40">
        <v>45992</v>
      </c>
      <c r="L62" s="38" t="s">
        <v>325</v>
      </c>
      <c r="M62" s="23" t="s">
        <v>366</v>
      </c>
      <c r="N62" s="38">
        <v>60</v>
      </c>
      <c r="O62" s="38">
        <v>50</v>
      </c>
      <c r="P62" s="38">
        <v>10</v>
      </c>
      <c r="Q62" s="38">
        <v>1</v>
      </c>
      <c r="R62" s="38">
        <v>660</v>
      </c>
      <c r="S62" s="38">
        <v>2383</v>
      </c>
      <c r="T62" s="38">
        <v>1</v>
      </c>
      <c r="U62" s="38">
        <v>46</v>
      </c>
      <c r="V62" s="38">
        <v>127</v>
      </c>
      <c r="W62" s="23" t="s">
        <v>367</v>
      </c>
      <c r="X62" s="23" t="s">
        <v>368</v>
      </c>
      <c r="Y62" s="38"/>
    </row>
    <row r="63" s="2" customFormat="1" ht="81" spans="1:25">
      <c r="A63" s="20">
        <f t="shared" si="0"/>
        <v>57</v>
      </c>
      <c r="B63" s="20" t="s">
        <v>80</v>
      </c>
      <c r="C63" s="20" t="s">
        <v>270</v>
      </c>
      <c r="D63" s="20" t="s">
        <v>352</v>
      </c>
      <c r="E63" s="38" t="s">
        <v>271</v>
      </c>
      <c r="F63" s="20" t="s">
        <v>325</v>
      </c>
      <c r="G63" s="20" t="s">
        <v>369</v>
      </c>
      <c r="H63" s="20" t="s">
        <v>85</v>
      </c>
      <c r="I63" s="20" t="s">
        <v>370</v>
      </c>
      <c r="J63" s="29">
        <v>45839</v>
      </c>
      <c r="K63" s="40">
        <v>45839</v>
      </c>
      <c r="L63" s="20" t="s">
        <v>325</v>
      </c>
      <c r="M63" s="20" t="s">
        <v>371</v>
      </c>
      <c r="N63" s="20">
        <v>18</v>
      </c>
      <c r="O63" s="20">
        <v>18</v>
      </c>
      <c r="P63" s="20">
        <v>0</v>
      </c>
      <c r="Q63" s="20">
        <v>2</v>
      </c>
      <c r="R63" s="20">
        <v>450</v>
      </c>
      <c r="S63" s="20">
        <v>1500</v>
      </c>
      <c r="T63" s="20">
        <v>1</v>
      </c>
      <c r="U63" s="20">
        <v>12</v>
      </c>
      <c r="V63" s="20">
        <v>24</v>
      </c>
      <c r="W63" s="20" t="s">
        <v>372</v>
      </c>
      <c r="X63" s="20" t="s">
        <v>373</v>
      </c>
      <c r="Y63" s="38"/>
    </row>
    <row r="64" s="2" customFormat="1" ht="40.5" spans="1:25">
      <c r="A64" s="20">
        <f t="shared" si="0"/>
        <v>58</v>
      </c>
      <c r="B64" s="38" t="s">
        <v>80</v>
      </c>
      <c r="C64" s="20" t="s">
        <v>107</v>
      </c>
      <c r="D64" s="38" t="s">
        <v>374</v>
      </c>
      <c r="E64" s="38" t="s">
        <v>271</v>
      </c>
      <c r="F64" s="38" t="s">
        <v>375</v>
      </c>
      <c r="G64" s="38" t="s">
        <v>376</v>
      </c>
      <c r="H64" s="38" t="s">
        <v>85</v>
      </c>
      <c r="I64" s="38" t="s">
        <v>375</v>
      </c>
      <c r="J64" s="29">
        <v>45839</v>
      </c>
      <c r="K64" s="29">
        <v>45992</v>
      </c>
      <c r="L64" s="38" t="s">
        <v>375</v>
      </c>
      <c r="M64" s="38" t="s">
        <v>377</v>
      </c>
      <c r="N64" s="38">
        <v>4</v>
      </c>
      <c r="O64" s="38">
        <v>4</v>
      </c>
      <c r="P64" s="38">
        <v>0</v>
      </c>
      <c r="Q64" s="38">
        <v>1</v>
      </c>
      <c r="R64" s="38">
        <v>65</v>
      </c>
      <c r="S64" s="38">
        <v>245</v>
      </c>
      <c r="T64" s="38">
        <v>1</v>
      </c>
      <c r="U64" s="38">
        <v>6</v>
      </c>
      <c r="V64" s="38">
        <v>12</v>
      </c>
      <c r="W64" s="38" t="s">
        <v>377</v>
      </c>
      <c r="X64" s="38" t="s">
        <v>378</v>
      </c>
      <c r="Y64" s="38"/>
    </row>
    <row r="65" s="2" customFormat="1" ht="40.5" spans="1:25">
      <c r="A65" s="20">
        <f t="shared" si="0"/>
        <v>59</v>
      </c>
      <c r="B65" s="38" t="s">
        <v>80</v>
      </c>
      <c r="C65" s="20" t="s">
        <v>107</v>
      </c>
      <c r="D65" s="38" t="s">
        <v>281</v>
      </c>
      <c r="E65" s="38" t="s">
        <v>271</v>
      </c>
      <c r="F65" s="38" t="s">
        <v>375</v>
      </c>
      <c r="G65" s="38" t="s">
        <v>379</v>
      </c>
      <c r="H65" s="38" t="s">
        <v>85</v>
      </c>
      <c r="I65" s="38" t="s">
        <v>375</v>
      </c>
      <c r="J65" s="29">
        <v>45839</v>
      </c>
      <c r="K65" s="29">
        <v>45992</v>
      </c>
      <c r="L65" s="38" t="s">
        <v>375</v>
      </c>
      <c r="M65" s="38" t="s">
        <v>380</v>
      </c>
      <c r="N65" s="38">
        <v>1.6</v>
      </c>
      <c r="O65" s="38">
        <v>1.6</v>
      </c>
      <c r="P65" s="38">
        <v>0</v>
      </c>
      <c r="Q65" s="38">
        <v>1</v>
      </c>
      <c r="R65" s="38">
        <v>28</v>
      </c>
      <c r="S65" s="38">
        <v>92</v>
      </c>
      <c r="T65" s="38">
        <v>1</v>
      </c>
      <c r="U65" s="38">
        <v>3</v>
      </c>
      <c r="V65" s="38">
        <v>8</v>
      </c>
      <c r="W65" s="38" t="s">
        <v>380</v>
      </c>
      <c r="X65" s="38" t="s">
        <v>378</v>
      </c>
      <c r="Y65" s="38"/>
    </row>
    <row r="66" s="2" customFormat="1" ht="40.5" spans="1:25">
      <c r="A66" s="20">
        <f t="shared" si="0"/>
        <v>60</v>
      </c>
      <c r="B66" s="38" t="s">
        <v>80</v>
      </c>
      <c r="C66" s="20" t="s">
        <v>107</v>
      </c>
      <c r="D66" s="38" t="s">
        <v>381</v>
      </c>
      <c r="E66" s="38" t="s">
        <v>271</v>
      </c>
      <c r="F66" s="38" t="s">
        <v>375</v>
      </c>
      <c r="G66" s="38" t="s">
        <v>382</v>
      </c>
      <c r="H66" s="38" t="s">
        <v>85</v>
      </c>
      <c r="I66" s="38" t="s">
        <v>375</v>
      </c>
      <c r="J66" s="29">
        <v>45839</v>
      </c>
      <c r="K66" s="29">
        <v>45992</v>
      </c>
      <c r="L66" s="38" t="s">
        <v>375</v>
      </c>
      <c r="M66" s="38" t="s">
        <v>383</v>
      </c>
      <c r="N66" s="38">
        <v>5</v>
      </c>
      <c r="O66" s="38">
        <v>5</v>
      </c>
      <c r="P66" s="38">
        <v>0</v>
      </c>
      <c r="Q66" s="38">
        <v>1</v>
      </c>
      <c r="R66" s="38">
        <v>267</v>
      </c>
      <c r="S66" s="38">
        <v>935</v>
      </c>
      <c r="T66" s="38">
        <v>1</v>
      </c>
      <c r="U66" s="38">
        <v>13</v>
      </c>
      <c r="V66" s="38">
        <v>26</v>
      </c>
      <c r="W66" s="38" t="s">
        <v>383</v>
      </c>
      <c r="X66" s="38" t="s">
        <v>384</v>
      </c>
      <c r="Y66" s="38"/>
    </row>
    <row r="67" s="2" customFormat="1" ht="40.5" spans="1:25">
      <c r="A67" s="20">
        <f t="shared" si="0"/>
        <v>61</v>
      </c>
      <c r="B67" s="38" t="s">
        <v>80</v>
      </c>
      <c r="C67" s="20" t="s">
        <v>107</v>
      </c>
      <c r="D67" s="38" t="s">
        <v>385</v>
      </c>
      <c r="E67" s="38" t="s">
        <v>271</v>
      </c>
      <c r="F67" s="38" t="s">
        <v>375</v>
      </c>
      <c r="G67" s="38" t="s">
        <v>386</v>
      </c>
      <c r="H67" s="23" t="s">
        <v>102</v>
      </c>
      <c r="I67" s="38" t="s">
        <v>375</v>
      </c>
      <c r="J67" s="29">
        <v>45839</v>
      </c>
      <c r="K67" s="29">
        <v>45992</v>
      </c>
      <c r="L67" s="38" t="s">
        <v>375</v>
      </c>
      <c r="M67" s="38" t="s">
        <v>387</v>
      </c>
      <c r="N67" s="38">
        <v>12</v>
      </c>
      <c r="O67" s="38">
        <v>12</v>
      </c>
      <c r="P67" s="38">
        <v>0</v>
      </c>
      <c r="Q67" s="38">
        <v>1</v>
      </c>
      <c r="R67" s="38">
        <v>389</v>
      </c>
      <c r="S67" s="38">
        <v>1402</v>
      </c>
      <c r="T67" s="38">
        <v>1</v>
      </c>
      <c r="U67" s="38">
        <v>25</v>
      </c>
      <c r="V67" s="38">
        <v>76</v>
      </c>
      <c r="W67" s="38" t="s">
        <v>387</v>
      </c>
      <c r="X67" s="38" t="s">
        <v>388</v>
      </c>
      <c r="Y67" s="23" t="s">
        <v>351</v>
      </c>
    </row>
    <row r="68" s="2" customFormat="1" ht="40.5" spans="1:25">
      <c r="A68" s="20">
        <f t="shared" si="0"/>
        <v>62</v>
      </c>
      <c r="B68" s="38" t="s">
        <v>80</v>
      </c>
      <c r="C68" s="38" t="s">
        <v>81</v>
      </c>
      <c r="D68" s="38" t="s">
        <v>287</v>
      </c>
      <c r="E68" s="38" t="s">
        <v>271</v>
      </c>
      <c r="F68" s="38" t="s">
        <v>375</v>
      </c>
      <c r="G68" s="38" t="s">
        <v>389</v>
      </c>
      <c r="H68" s="38" t="s">
        <v>85</v>
      </c>
      <c r="I68" s="38" t="s">
        <v>375</v>
      </c>
      <c r="J68" s="29">
        <v>45839</v>
      </c>
      <c r="K68" s="29">
        <v>45992</v>
      </c>
      <c r="L68" s="38" t="s">
        <v>375</v>
      </c>
      <c r="M68" s="38" t="s">
        <v>390</v>
      </c>
      <c r="N68" s="38">
        <v>12</v>
      </c>
      <c r="O68" s="38">
        <v>12</v>
      </c>
      <c r="P68" s="38">
        <v>0</v>
      </c>
      <c r="Q68" s="38">
        <v>1</v>
      </c>
      <c r="R68" s="38">
        <v>920</v>
      </c>
      <c r="S68" s="38">
        <v>3618</v>
      </c>
      <c r="T68" s="38">
        <v>1</v>
      </c>
      <c r="U68" s="38">
        <v>60</v>
      </c>
      <c r="V68" s="38">
        <v>157</v>
      </c>
      <c r="W68" s="38" t="s">
        <v>290</v>
      </c>
      <c r="X68" s="38" t="s">
        <v>391</v>
      </c>
      <c r="Y68" s="38"/>
    </row>
    <row r="69" s="2" customFormat="1" ht="40.5" spans="1:25">
      <c r="A69" s="20">
        <f t="shared" si="0"/>
        <v>63</v>
      </c>
      <c r="B69" s="38" t="s">
        <v>80</v>
      </c>
      <c r="C69" s="20" t="s">
        <v>107</v>
      </c>
      <c r="D69" s="38" t="s">
        <v>281</v>
      </c>
      <c r="E69" s="38" t="s">
        <v>271</v>
      </c>
      <c r="F69" s="38" t="s">
        <v>375</v>
      </c>
      <c r="G69" s="38" t="s">
        <v>392</v>
      </c>
      <c r="H69" s="23" t="s">
        <v>102</v>
      </c>
      <c r="I69" s="38" t="s">
        <v>375</v>
      </c>
      <c r="J69" s="29">
        <v>45839</v>
      </c>
      <c r="K69" s="29">
        <v>45992</v>
      </c>
      <c r="L69" s="38" t="s">
        <v>375</v>
      </c>
      <c r="M69" s="38" t="s">
        <v>393</v>
      </c>
      <c r="N69" s="38">
        <v>10</v>
      </c>
      <c r="O69" s="38">
        <v>10</v>
      </c>
      <c r="P69" s="38">
        <v>0</v>
      </c>
      <c r="Q69" s="38">
        <v>1</v>
      </c>
      <c r="R69" s="38">
        <v>45</v>
      </c>
      <c r="S69" s="38">
        <v>150</v>
      </c>
      <c r="T69" s="38">
        <v>1</v>
      </c>
      <c r="U69" s="38">
        <v>3</v>
      </c>
      <c r="V69" s="38">
        <v>11</v>
      </c>
      <c r="W69" s="38" t="s">
        <v>394</v>
      </c>
      <c r="X69" s="38" t="s">
        <v>320</v>
      </c>
      <c r="Y69" s="38"/>
    </row>
    <row r="70" s="2" customFormat="1" ht="40.5" spans="1:25">
      <c r="A70" s="20">
        <f t="shared" si="0"/>
        <v>64</v>
      </c>
      <c r="B70" s="38" t="s">
        <v>80</v>
      </c>
      <c r="C70" s="20" t="s">
        <v>107</v>
      </c>
      <c r="D70" s="38" t="s">
        <v>395</v>
      </c>
      <c r="E70" s="38" t="s">
        <v>271</v>
      </c>
      <c r="F70" s="38" t="s">
        <v>375</v>
      </c>
      <c r="G70" s="38" t="s">
        <v>396</v>
      </c>
      <c r="H70" s="38" t="s">
        <v>85</v>
      </c>
      <c r="I70" s="38" t="s">
        <v>375</v>
      </c>
      <c r="J70" s="29">
        <v>45839</v>
      </c>
      <c r="K70" s="29">
        <v>45992</v>
      </c>
      <c r="L70" s="38" t="s">
        <v>375</v>
      </c>
      <c r="M70" s="38" t="s">
        <v>397</v>
      </c>
      <c r="N70" s="38">
        <v>24</v>
      </c>
      <c r="O70" s="38">
        <v>24</v>
      </c>
      <c r="P70" s="38">
        <v>0</v>
      </c>
      <c r="Q70" s="38">
        <v>1</v>
      </c>
      <c r="R70" s="38">
        <v>30</v>
      </c>
      <c r="S70" s="38">
        <v>148</v>
      </c>
      <c r="T70" s="38">
        <v>1</v>
      </c>
      <c r="U70" s="38">
        <v>0</v>
      </c>
      <c r="V70" s="38">
        <v>0</v>
      </c>
      <c r="W70" s="38" t="s">
        <v>398</v>
      </c>
      <c r="X70" s="38" t="s">
        <v>399</v>
      </c>
      <c r="Y70" s="38"/>
    </row>
    <row r="71" s="2" customFormat="1" ht="40.5" spans="1:25">
      <c r="A71" s="20">
        <f t="shared" ref="A71:A134" si="1">ROW(A71)-6</f>
        <v>65</v>
      </c>
      <c r="B71" s="38" t="s">
        <v>80</v>
      </c>
      <c r="C71" s="20" t="s">
        <v>107</v>
      </c>
      <c r="D71" s="38" t="s">
        <v>287</v>
      </c>
      <c r="E71" s="38" t="s">
        <v>271</v>
      </c>
      <c r="F71" s="38" t="s">
        <v>375</v>
      </c>
      <c r="G71" s="38" t="s">
        <v>400</v>
      </c>
      <c r="H71" s="38" t="s">
        <v>85</v>
      </c>
      <c r="I71" s="38" t="s">
        <v>375</v>
      </c>
      <c r="J71" s="29">
        <v>45839</v>
      </c>
      <c r="K71" s="29">
        <v>45992</v>
      </c>
      <c r="L71" s="38" t="s">
        <v>375</v>
      </c>
      <c r="M71" s="38" t="s">
        <v>400</v>
      </c>
      <c r="N71" s="38">
        <v>18</v>
      </c>
      <c r="O71" s="38">
        <v>18</v>
      </c>
      <c r="P71" s="38">
        <v>0</v>
      </c>
      <c r="Q71" s="38">
        <v>1</v>
      </c>
      <c r="R71" s="38">
        <v>920</v>
      </c>
      <c r="S71" s="38">
        <v>3618</v>
      </c>
      <c r="T71" s="38">
        <v>1</v>
      </c>
      <c r="U71" s="38">
        <v>60</v>
      </c>
      <c r="V71" s="38">
        <v>157</v>
      </c>
      <c r="W71" s="38" t="s">
        <v>400</v>
      </c>
      <c r="X71" s="38" t="s">
        <v>320</v>
      </c>
      <c r="Y71" s="38"/>
    </row>
    <row r="72" s="2" customFormat="1" ht="40.5" spans="1:25">
      <c r="A72" s="20">
        <f t="shared" si="1"/>
        <v>66</v>
      </c>
      <c r="B72" s="38" t="s">
        <v>80</v>
      </c>
      <c r="C72" s="20" t="s">
        <v>107</v>
      </c>
      <c r="D72" s="38" t="s">
        <v>108</v>
      </c>
      <c r="E72" s="38" t="s">
        <v>271</v>
      </c>
      <c r="F72" s="38" t="s">
        <v>375</v>
      </c>
      <c r="G72" s="38" t="s">
        <v>401</v>
      </c>
      <c r="H72" s="38" t="s">
        <v>85</v>
      </c>
      <c r="I72" s="38" t="s">
        <v>375</v>
      </c>
      <c r="J72" s="29">
        <v>45839</v>
      </c>
      <c r="K72" s="29">
        <v>45992</v>
      </c>
      <c r="L72" s="38" t="s">
        <v>375</v>
      </c>
      <c r="M72" s="38" t="s">
        <v>402</v>
      </c>
      <c r="N72" s="38">
        <v>80</v>
      </c>
      <c r="O72" s="38">
        <v>80</v>
      </c>
      <c r="P72" s="38">
        <v>0</v>
      </c>
      <c r="Q72" s="38">
        <v>1</v>
      </c>
      <c r="R72" s="38">
        <v>856</v>
      </c>
      <c r="S72" s="38">
        <v>2552</v>
      </c>
      <c r="T72" s="38">
        <v>1</v>
      </c>
      <c r="U72" s="38">
        <v>45</v>
      </c>
      <c r="V72" s="38">
        <v>132</v>
      </c>
      <c r="W72" s="38" t="s">
        <v>403</v>
      </c>
      <c r="X72" s="38" t="s">
        <v>399</v>
      </c>
      <c r="Y72" s="38"/>
    </row>
    <row r="73" s="2" customFormat="1" ht="40.5" spans="1:25">
      <c r="A73" s="20">
        <f t="shared" si="1"/>
        <v>67</v>
      </c>
      <c r="B73" s="38" t="s">
        <v>80</v>
      </c>
      <c r="C73" s="20" t="s">
        <v>107</v>
      </c>
      <c r="D73" s="38" t="s">
        <v>364</v>
      </c>
      <c r="E73" s="38" t="s">
        <v>271</v>
      </c>
      <c r="F73" s="38" t="s">
        <v>404</v>
      </c>
      <c r="G73" s="38" t="s">
        <v>405</v>
      </c>
      <c r="H73" s="38" t="s">
        <v>85</v>
      </c>
      <c r="I73" s="38" t="s">
        <v>404</v>
      </c>
      <c r="J73" s="29">
        <v>45839</v>
      </c>
      <c r="K73" s="29">
        <v>45962</v>
      </c>
      <c r="L73" s="38" t="s">
        <v>404</v>
      </c>
      <c r="M73" s="38" t="s">
        <v>406</v>
      </c>
      <c r="N73" s="38">
        <v>40</v>
      </c>
      <c r="O73" s="38">
        <v>40</v>
      </c>
      <c r="P73" s="38">
        <v>0</v>
      </c>
      <c r="Q73" s="38">
        <v>1</v>
      </c>
      <c r="R73" s="38">
        <v>756</v>
      </c>
      <c r="S73" s="38">
        <v>2881</v>
      </c>
      <c r="T73" s="38">
        <v>1</v>
      </c>
      <c r="U73" s="38">
        <v>58</v>
      </c>
      <c r="V73" s="38">
        <v>139</v>
      </c>
      <c r="W73" s="38" t="s">
        <v>407</v>
      </c>
      <c r="X73" s="38" t="s">
        <v>407</v>
      </c>
      <c r="Y73" s="38"/>
    </row>
    <row r="74" s="2" customFormat="1" ht="60.75" spans="1:25">
      <c r="A74" s="20">
        <f t="shared" si="1"/>
        <v>68</v>
      </c>
      <c r="B74" s="38" t="s">
        <v>88</v>
      </c>
      <c r="C74" s="23" t="s">
        <v>98</v>
      </c>
      <c r="D74" s="38" t="s">
        <v>364</v>
      </c>
      <c r="E74" s="38" t="s">
        <v>271</v>
      </c>
      <c r="F74" s="38" t="s">
        <v>404</v>
      </c>
      <c r="G74" s="38" t="s">
        <v>408</v>
      </c>
      <c r="H74" s="38" t="s">
        <v>85</v>
      </c>
      <c r="I74" s="38" t="s">
        <v>404</v>
      </c>
      <c r="J74" s="29">
        <v>45839</v>
      </c>
      <c r="K74" s="29">
        <v>45962</v>
      </c>
      <c r="L74" s="38" t="s">
        <v>404</v>
      </c>
      <c r="M74" s="38" t="s">
        <v>409</v>
      </c>
      <c r="N74" s="38">
        <v>35</v>
      </c>
      <c r="O74" s="38">
        <v>35</v>
      </c>
      <c r="P74" s="38">
        <v>0</v>
      </c>
      <c r="Q74" s="38">
        <v>1</v>
      </c>
      <c r="R74" s="38">
        <v>756</v>
      </c>
      <c r="S74" s="38">
        <v>2881</v>
      </c>
      <c r="T74" s="38">
        <v>1</v>
      </c>
      <c r="U74" s="38">
        <v>58</v>
      </c>
      <c r="V74" s="38">
        <v>139</v>
      </c>
      <c r="W74" s="38" t="s">
        <v>410</v>
      </c>
      <c r="X74" s="38" t="s">
        <v>411</v>
      </c>
      <c r="Y74" s="38"/>
    </row>
    <row r="75" s="2" customFormat="1" ht="40.5" spans="1:25">
      <c r="A75" s="20">
        <f t="shared" si="1"/>
        <v>69</v>
      </c>
      <c r="B75" s="38" t="s">
        <v>80</v>
      </c>
      <c r="C75" s="20" t="s">
        <v>107</v>
      </c>
      <c r="D75" s="38" t="s">
        <v>412</v>
      </c>
      <c r="E75" s="38" t="s">
        <v>271</v>
      </c>
      <c r="F75" s="38" t="s">
        <v>404</v>
      </c>
      <c r="G75" s="38" t="s">
        <v>413</v>
      </c>
      <c r="H75" s="38" t="s">
        <v>85</v>
      </c>
      <c r="I75" s="38" t="s">
        <v>404</v>
      </c>
      <c r="J75" s="29">
        <v>45839</v>
      </c>
      <c r="K75" s="29">
        <v>45962</v>
      </c>
      <c r="L75" s="38" t="s">
        <v>404</v>
      </c>
      <c r="M75" s="38" t="s">
        <v>414</v>
      </c>
      <c r="N75" s="38">
        <v>42</v>
      </c>
      <c r="O75" s="38">
        <v>42</v>
      </c>
      <c r="P75" s="38">
        <v>0</v>
      </c>
      <c r="Q75" s="38">
        <v>1</v>
      </c>
      <c r="R75" s="38">
        <v>756</v>
      </c>
      <c r="S75" s="38">
        <v>2881</v>
      </c>
      <c r="T75" s="38">
        <v>1</v>
      </c>
      <c r="U75" s="38">
        <v>58</v>
      </c>
      <c r="V75" s="38">
        <v>139</v>
      </c>
      <c r="W75" s="38" t="s">
        <v>415</v>
      </c>
      <c r="X75" s="38" t="s">
        <v>320</v>
      </c>
      <c r="Y75" s="38"/>
    </row>
    <row r="76" s="2" customFormat="1" ht="40.5" spans="1:25">
      <c r="A76" s="20">
        <f t="shared" si="1"/>
        <v>70</v>
      </c>
      <c r="B76" s="38" t="s">
        <v>80</v>
      </c>
      <c r="C76" s="20" t="s">
        <v>107</v>
      </c>
      <c r="D76" s="38" t="s">
        <v>416</v>
      </c>
      <c r="E76" s="38" t="s">
        <v>271</v>
      </c>
      <c r="F76" s="38" t="s">
        <v>404</v>
      </c>
      <c r="G76" s="38" t="s">
        <v>417</v>
      </c>
      <c r="H76" s="38" t="s">
        <v>85</v>
      </c>
      <c r="I76" s="38" t="s">
        <v>404</v>
      </c>
      <c r="J76" s="29">
        <v>45839</v>
      </c>
      <c r="K76" s="29">
        <v>45962</v>
      </c>
      <c r="L76" s="38" t="s">
        <v>404</v>
      </c>
      <c r="M76" s="38" t="s">
        <v>418</v>
      </c>
      <c r="N76" s="38">
        <v>20</v>
      </c>
      <c r="O76" s="38">
        <v>20</v>
      </c>
      <c r="P76" s="38">
        <v>0</v>
      </c>
      <c r="Q76" s="38">
        <v>1</v>
      </c>
      <c r="R76" s="38">
        <v>756</v>
      </c>
      <c r="S76" s="38">
        <v>2881</v>
      </c>
      <c r="T76" s="38">
        <v>1</v>
      </c>
      <c r="U76" s="38">
        <v>58</v>
      </c>
      <c r="V76" s="38">
        <v>139</v>
      </c>
      <c r="W76" s="38" t="s">
        <v>419</v>
      </c>
      <c r="X76" s="38" t="s">
        <v>420</v>
      </c>
      <c r="Y76" s="38"/>
    </row>
    <row r="77" s="2" customFormat="1" ht="121.5" spans="1:25">
      <c r="A77" s="20">
        <f t="shared" si="1"/>
        <v>71</v>
      </c>
      <c r="B77" s="38" t="s">
        <v>80</v>
      </c>
      <c r="C77" s="20" t="s">
        <v>107</v>
      </c>
      <c r="D77" s="20" t="s">
        <v>421</v>
      </c>
      <c r="E77" s="38" t="s">
        <v>271</v>
      </c>
      <c r="F77" s="38" t="s">
        <v>404</v>
      </c>
      <c r="G77" s="38" t="s">
        <v>422</v>
      </c>
      <c r="H77" s="38" t="s">
        <v>85</v>
      </c>
      <c r="I77" s="38" t="s">
        <v>404</v>
      </c>
      <c r="J77" s="29">
        <v>45839</v>
      </c>
      <c r="K77" s="29">
        <v>45992</v>
      </c>
      <c r="L77" s="38" t="s">
        <v>404</v>
      </c>
      <c r="M77" s="38" t="s">
        <v>423</v>
      </c>
      <c r="N77" s="38">
        <v>22.98</v>
      </c>
      <c r="O77" s="38">
        <v>22.98</v>
      </c>
      <c r="P77" s="38">
        <v>0</v>
      </c>
      <c r="Q77" s="38">
        <v>1</v>
      </c>
      <c r="R77" s="38">
        <v>350</v>
      </c>
      <c r="S77" s="38">
        <v>1050</v>
      </c>
      <c r="T77" s="38">
        <v>1</v>
      </c>
      <c r="U77" s="38">
        <v>38</v>
      </c>
      <c r="V77" s="38">
        <v>92</v>
      </c>
      <c r="W77" s="38" t="s">
        <v>424</v>
      </c>
      <c r="X77" s="38" t="s">
        <v>425</v>
      </c>
      <c r="Y77" s="38"/>
    </row>
    <row r="78" s="2" customFormat="1" ht="40.5" spans="1:25">
      <c r="A78" s="20">
        <f t="shared" si="1"/>
        <v>72</v>
      </c>
      <c r="B78" s="38" t="s">
        <v>80</v>
      </c>
      <c r="C78" s="20" t="s">
        <v>107</v>
      </c>
      <c r="D78" s="38" t="s">
        <v>364</v>
      </c>
      <c r="E78" s="38" t="s">
        <v>271</v>
      </c>
      <c r="F78" s="38" t="s">
        <v>426</v>
      </c>
      <c r="G78" s="38" t="s">
        <v>427</v>
      </c>
      <c r="H78" s="38" t="s">
        <v>85</v>
      </c>
      <c r="I78" s="38" t="s">
        <v>426</v>
      </c>
      <c r="J78" s="29">
        <v>45839</v>
      </c>
      <c r="K78" s="29">
        <v>45962</v>
      </c>
      <c r="L78" s="38" t="s">
        <v>426</v>
      </c>
      <c r="M78" s="38" t="s">
        <v>428</v>
      </c>
      <c r="N78" s="38">
        <v>45</v>
      </c>
      <c r="O78" s="38">
        <v>45</v>
      </c>
      <c r="P78" s="38">
        <v>0</v>
      </c>
      <c r="Q78" s="38">
        <v>1</v>
      </c>
      <c r="R78" s="38">
        <v>1090</v>
      </c>
      <c r="S78" s="38">
        <v>3900</v>
      </c>
      <c r="T78" s="38">
        <v>0</v>
      </c>
      <c r="U78" s="38">
        <v>69</v>
      </c>
      <c r="V78" s="38">
        <v>188</v>
      </c>
      <c r="W78" s="38" t="s">
        <v>429</v>
      </c>
      <c r="X78" s="38" t="s">
        <v>430</v>
      </c>
      <c r="Y78" s="38"/>
    </row>
    <row r="79" s="2" customFormat="1" ht="94" customHeight="1" spans="1:25">
      <c r="A79" s="20">
        <f t="shared" si="1"/>
        <v>73</v>
      </c>
      <c r="B79" s="38" t="s">
        <v>80</v>
      </c>
      <c r="C79" s="20" t="s">
        <v>107</v>
      </c>
      <c r="D79" s="38" t="s">
        <v>311</v>
      </c>
      <c r="E79" s="38" t="s">
        <v>271</v>
      </c>
      <c r="F79" s="38" t="s">
        <v>426</v>
      </c>
      <c r="G79" s="38" t="s">
        <v>431</v>
      </c>
      <c r="H79" s="38" t="s">
        <v>85</v>
      </c>
      <c r="I79" s="38" t="s">
        <v>426</v>
      </c>
      <c r="J79" s="29">
        <v>45839</v>
      </c>
      <c r="K79" s="29">
        <v>45962</v>
      </c>
      <c r="L79" s="38" t="s">
        <v>426</v>
      </c>
      <c r="M79" s="38" t="s">
        <v>432</v>
      </c>
      <c r="N79" s="38">
        <v>20</v>
      </c>
      <c r="O79" s="38">
        <v>20</v>
      </c>
      <c r="P79" s="38">
        <v>0</v>
      </c>
      <c r="Q79" s="38">
        <v>1</v>
      </c>
      <c r="R79" s="38">
        <v>1090</v>
      </c>
      <c r="S79" s="38">
        <v>3900</v>
      </c>
      <c r="T79" s="38">
        <v>0</v>
      </c>
      <c r="U79" s="38">
        <v>69</v>
      </c>
      <c r="V79" s="38">
        <v>188</v>
      </c>
      <c r="W79" s="38" t="s">
        <v>433</v>
      </c>
      <c r="X79" s="38" t="s">
        <v>434</v>
      </c>
      <c r="Y79" s="38"/>
    </row>
    <row r="80" s="2" customFormat="1" ht="60.75" spans="1:25">
      <c r="A80" s="20">
        <f t="shared" si="1"/>
        <v>74</v>
      </c>
      <c r="B80" s="38" t="s">
        <v>80</v>
      </c>
      <c r="C80" s="20" t="s">
        <v>107</v>
      </c>
      <c r="D80" s="38" t="s">
        <v>381</v>
      </c>
      <c r="E80" s="38" t="s">
        <v>271</v>
      </c>
      <c r="F80" s="38" t="s">
        <v>426</v>
      </c>
      <c r="G80" s="38" t="s">
        <v>435</v>
      </c>
      <c r="H80" s="38" t="s">
        <v>85</v>
      </c>
      <c r="I80" s="38" t="s">
        <v>436</v>
      </c>
      <c r="J80" s="29">
        <v>45839</v>
      </c>
      <c r="K80" s="29">
        <v>45962</v>
      </c>
      <c r="L80" s="38" t="s">
        <v>426</v>
      </c>
      <c r="M80" s="38" t="s">
        <v>437</v>
      </c>
      <c r="N80" s="38">
        <v>12</v>
      </c>
      <c r="O80" s="38">
        <v>12</v>
      </c>
      <c r="P80" s="38">
        <v>0</v>
      </c>
      <c r="Q80" s="38">
        <v>1</v>
      </c>
      <c r="R80" s="38">
        <v>1090</v>
      </c>
      <c r="S80" s="38">
        <v>3900</v>
      </c>
      <c r="T80" s="38">
        <v>0</v>
      </c>
      <c r="U80" s="38">
        <v>69</v>
      </c>
      <c r="V80" s="38">
        <v>188</v>
      </c>
      <c r="W80" s="38" t="s">
        <v>438</v>
      </c>
      <c r="X80" s="38" t="s">
        <v>320</v>
      </c>
      <c r="Y80" s="38"/>
    </row>
    <row r="81" s="2" customFormat="1" ht="40.5" spans="1:25">
      <c r="A81" s="20">
        <f t="shared" si="1"/>
        <v>75</v>
      </c>
      <c r="B81" s="38" t="s">
        <v>80</v>
      </c>
      <c r="C81" s="20" t="s">
        <v>107</v>
      </c>
      <c r="D81" s="38" t="s">
        <v>439</v>
      </c>
      <c r="E81" s="38" t="s">
        <v>271</v>
      </c>
      <c r="F81" s="38" t="s">
        <v>426</v>
      </c>
      <c r="G81" s="38" t="s">
        <v>440</v>
      </c>
      <c r="H81" s="38" t="s">
        <v>85</v>
      </c>
      <c r="I81" s="38" t="s">
        <v>441</v>
      </c>
      <c r="J81" s="29">
        <v>45839</v>
      </c>
      <c r="K81" s="29">
        <v>45962</v>
      </c>
      <c r="L81" s="38" t="s">
        <v>426</v>
      </c>
      <c r="M81" s="38" t="s">
        <v>442</v>
      </c>
      <c r="N81" s="38">
        <v>180</v>
      </c>
      <c r="O81" s="38">
        <v>180</v>
      </c>
      <c r="P81" s="38">
        <v>0</v>
      </c>
      <c r="Q81" s="38">
        <v>1</v>
      </c>
      <c r="R81" s="38">
        <v>1090</v>
      </c>
      <c r="S81" s="38">
        <v>3900</v>
      </c>
      <c r="T81" s="38">
        <v>0</v>
      </c>
      <c r="U81" s="38">
        <v>69</v>
      </c>
      <c r="V81" s="38">
        <v>188</v>
      </c>
      <c r="W81" s="38" t="s">
        <v>443</v>
      </c>
      <c r="X81" s="38" t="s">
        <v>310</v>
      </c>
      <c r="Y81" s="38"/>
    </row>
    <row r="82" s="2" customFormat="1" ht="60.75" spans="1:25">
      <c r="A82" s="20">
        <f t="shared" si="1"/>
        <v>76</v>
      </c>
      <c r="B82" s="38" t="s">
        <v>80</v>
      </c>
      <c r="C82" s="20" t="s">
        <v>107</v>
      </c>
      <c r="D82" s="38" t="s">
        <v>444</v>
      </c>
      <c r="E82" s="38" t="s">
        <v>271</v>
      </c>
      <c r="F82" s="38" t="s">
        <v>426</v>
      </c>
      <c r="G82" s="38" t="s">
        <v>445</v>
      </c>
      <c r="H82" s="38" t="s">
        <v>85</v>
      </c>
      <c r="I82" s="38" t="s">
        <v>446</v>
      </c>
      <c r="J82" s="29">
        <v>45839</v>
      </c>
      <c r="K82" s="29">
        <v>45962</v>
      </c>
      <c r="L82" s="38" t="s">
        <v>426</v>
      </c>
      <c r="M82" s="38" t="s">
        <v>447</v>
      </c>
      <c r="N82" s="38">
        <v>24</v>
      </c>
      <c r="O82" s="38">
        <v>24</v>
      </c>
      <c r="P82" s="38">
        <v>0</v>
      </c>
      <c r="Q82" s="38">
        <v>1</v>
      </c>
      <c r="R82" s="38">
        <v>1090</v>
      </c>
      <c r="S82" s="38">
        <v>3900</v>
      </c>
      <c r="T82" s="38">
        <v>0</v>
      </c>
      <c r="U82" s="38">
        <v>69</v>
      </c>
      <c r="V82" s="38">
        <v>188</v>
      </c>
      <c r="W82" s="38" t="s">
        <v>448</v>
      </c>
      <c r="X82" s="38" t="s">
        <v>434</v>
      </c>
      <c r="Y82" s="38"/>
    </row>
    <row r="83" s="2" customFormat="1" ht="40.5" spans="1:25">
      <c r="A83" s="20">
        <f t="shared" si="1"/>
        <v>77</v>
      </c>
      <c r="B83" s="38" t="s">
        <v>80</v>
      </c>
      <c r="C83" s="20" t="s">
        <v>107</v>
      </c>
      <c r="D83" s="38" t="s">
        <v>449</v>
      </c>
      <c r="E83" s="38" t="s">
        <v>271</v>
      </c>
      <c r="F83" s="38" t="s">
        <v>426</v>
      </c>
      <c r="G83" s="38" t="s">
        <v>450</v>
      </c>
      <c r="H83" s="38" t="s">
        <v>85</v>
      </c>
      <c r="I83" s="38" t="s">
        <v>451</v>
      </c>
      <c r="J83" s="29">
        <v>45839</v>
      </c>
      <c r="K83" s="29">
        <v>45962</v>
      </c>
      <c r="L83" s="38" t="s">
        <v>426</v>
      </c>
      <c r="M83" s="38" t="s">
        <v>452</v>
      </c>
      <c r="N83" s="38">
        <v>4.5</v>
      </c>
      <c r="O83" s="38">
        <v>4.5</v>
      </c>
      <c r="P83" s="38">
        <v>0</v>
      </c>
      <c r="Q83" s="38">
        <v>1</v>
      </c>
      <c r="R83" s="38">
        <v>1090</v>
      </c>
      <c r="S83" s="38">
        <v>3900</v>
      </c>
      <c r="T83" s="38">
        <v>0</v>
      </c>
      <c r="U83" s="38">
        <v>69</v>
      </c>
      <c r="V83" s="38">
        <v>188</v>
      </c>
      <c r="W83" s="38" t="s">
        <v>452</v>
      </c>
      <c r="X83" s="38" t="s">
        <v>453</v>
      </c>
      <c r="Y83" s="38"/>
    </row>
    <row r="84" s="2" customFormat="1" ht="60.75" spans="1:25">
      <c r="A84" s="20">
        <f t="shared" si="1"/>
        <v>78</v>
      </c>
      <c r="B84" s="38" t="s">
        <v>88</v>
      </c>
      <c r="C84" s="23" t="s">
        <v>149</v>
      </c>
      <c r="D84" s="20" t="s">
        <v>454</v>
      </c>
      <c r="E84" s="20" t="s">
        <v>271</v>
      </c>
      <c r="F84" s="20" t="s">
        <v>426</v>
      </c>
      <c r="G84" s="20" t="s">
        <v>455</v>
      </c>
      <c r="H84" s="20" t="s">
        <v>85</v>
      </c>
      <c r="I84" s="20" t="s">
        <v>456</v>
      </c>
      <c r="J84" s="29">
        <v>45839</v>
      </c>
      <c r="K84" s="41">
        <v>45931</v>
      </c>
      <c r="L84" s="20" t="s">
        <v>426</v>
      </c>
      <c r="M84" s="20" t="s">
        <v>457</v>
      </c>
      <c r="N84" s="20">
        <v>52</v>
      </c>
      <c r="O84" s="20">
        <v>52</v>
      </c>
      <c r="P84" s="20">
        <v>0</v>
      </c>
      <c r="Q84" s="20">
        <v>1</v>
      </c>
      <c r="R84" s="20">
        <v>320</v>
      </c>
      <c r="S84" s="20">
        <v>1354</v>
      </c>
      <c r="T84" s="20">
        <v>0</v>
      </c>
      <c r="U84" s="20">
        <v>6</v>
      </c>
      <c r="V84" s="20">
        <v>12</v>
      </c>
      <c r="W84" s="20" t="s">
        <v>458</v>
      </c>
      <c r="X84" s="20" t="s">
        <v>459</v>
      </c>
      <c r="Y84" s="38"/>
    </row>
    <row r="85" s="2" customFormat="1" ht="60.75" spans="1:25">
      <c r="A85" s="20">
        <f t="shared" si="1"/>
        <v>79</v>
      </c>
      <c r="B85" s="38" t="s">
        <v>88</v>
      </c>
      <c r="C85" s="23" t="s">
        <v>98</v>
      </c>
      <c r="D85" s="38" t="s">
        <v>364</v>
      </c>
      <c r="E85" s="38" t="s">
        <v>271</v>
      </c>
      <c r="F85" s="38" t="s">
        <v>460</v>
      </c>
      <c r="G85" s="38" t="s">
        <v>461</v>
      </c>
      <c r="H85" s="38" t="s">
        <v>85</v>
      </c>
      <c r="I85" s="38" t="s">
        <v>460</v>
      </c>
      <c r="J85" s="29">
        <v>45839</v>
      </c>
      <c r="K85" s="29">
        <v>45992</v>
      </c>
      <c r="L85" s="38" t="s">
        <v>460</v>
      </c>
      <c r="M85" s="38" t="s">
        <v>462</v>
      </c>
      <c r="N85" s="38">
        <v>25</v>
      </c>
      <c r="O85" s="38">
        <v>25</v>
      </c>
      <c r="P85" s="38">
        <v>0</v>
      </c>
      <c r="Q85" s="38">
        <v>1</v>
      </c>
      <c r="R85" s="38">
        <v>1527</v>
      </c>
      <c r="S85" s="38">
        <v>5321</v>
      </c>
      <c r="T85" s="38">
        <v>1</v>
      </c>
      <c r="U85" s="38">
        <v>91</v>
      </c>
      <c r="V85" s="38">
        <v>241</v>
      </c>
      <c r="W85" s="38" t="s">
        <v>304</v>
      </c>
      <c r="X85" s="38" t="s">
        <v>463</v>
      </c>
      <c r="Y85" s="38"/>
    </row>
    <row r="86" s="2" customFormat="1" ht="60.75" spans="1:25">
      <c r="A86" s="20">
        <f t="shared" si="1"/>
        <v>80</v>
      </c>
      <c r="B86" s="38" t="s">
        <v>88</v>
      </c>
      <c r="C86" s="23" t="s">
        <v>149</v>
      </c>
      <c r="D86" s="38" t="s">
        <v>464</v>
      </c>
      <c r="E86" s="38" t="s">
        <v>271</v>
      </c>
      <c r="F86" s="38" t="s">
        <v>460</v>
      </c>
      <c r="G86" s="38" t="s">
        <v>465</v>
      </c>
      <c r="H86" s="38" t="s">
        <v>85</v>
      </c>
      <c r="I86" s="38" t="s">
        <v>466</v>
      </c>
      <c r="J86" s="29">
        <v>45839</v>
      </c>
      <c r="K86" s="29">
        <v>45992</v>
      </c>
      <c r="L86" s="38" t="s">
        <v>460</v>
      </c>
      <c r="M86" s="38" t="s">
        <v>467</v>
      </c>
      <c r="N86" s="38">
        <v>60.21</v>
      </c>
      <c r="O86" s="38">
        <v>56.65</v>
      </c>
      <c r="P86" s="38">
        <v>3.56</v>
      </c>
      <c r="Q86" s="38">
        <v>1</v>
      </c>
      <c r="R86" s="38">
        <v>1527</v>
      </c>
      <c r="S86" s="38">
        <v>5321</v>
      </c>
      <c r="T86" s="38">
        <v>1</v>
      </c>
      <c r="U86" s="38">
        <v>91</v>
      </c>
      <c r="V86" s="38">
        <v>241</v>
      </c>
      <c r="W86" s="38" t="s">
        <v>468</v>
      </c>
      <c r="X86" s="38" t="s">
        <v>305</v>
      </c>
      <c r="Y86" s="38"/>
    </row>
    <row r="87" s="2" customFormat="1" ht="60.75" spans="1:25">
      <c r="A87" s="20">
        <f t="shared" si="1"/>
        <v>81</v>
      </c>
      <c r="B87" s="38" t="s">
        <v>88</v>
      </c>
      <c r="C87" s="23" t="s">
        <v>98</v>
      </c>
      <c r="D87" s="38" t="s">
        <v>469</v>
      </c>
      <c r="E87" s="38" t="s">
        <v>271</v>
      </c>
      <c r="F87" s="38" t="s">
        <v>460</v>
      </c>
      <c r="G87" s="38" t="s">
        <v>470</v>
      </c>
      <c r="H87" s="38" t="s">
        <v>102</v>
      </c>
      <c r="I87" s="38" t="s">
        <v>471</v>
      </c>
      <c r="J87" s="29">
        <v>45839</v>
      </c>
      <c r="K87" s="29">
        <v>45992</v>
      </c>
      <c r="L87" s="38" t="s">
        <v>460</v>
      </c>
      <c r="M87" s="38" t="s">
        <v>472</v>
      </c>
      <c r="N87" s="38">
        <v>30</v>
      </c>
      <c r="O87" s="38">
        <v>30</v>
      </c>
      <c r="P87" s="38">
        <v>0</v>
      </c>
      <c r="Q87" s="38">
        <v>1</v>
      </c>
      <c r="R87" s="38">
        <v>1527</v>
      </c>
      <c r="S87" s="38">
        <v>5321</v>
      </c>
      <c r="T87" s="38">
        <v>1</v>
      </c>
      <c r="U87" s="38">
        <v>91</v>
      </c>
      <c r="V87" s="38">
        <v>241</v>
      </c>
      <c r="W87" s="38" t="s">
        <v>473</v>
      </c>
      <c r="X87" s="38" t="s">
        <v>305</v>
      </c>
      <c r="Y87" s="38"/>
    </row>
    <row r="88" s="2" customFormat="1" ht="40.5" spans="1:25">
      <c r="A88" s="20">
        <f t="shared" si="1"/>
        <v>82</v>
      </c>
      <c r="B88" s="38" t="s">
        <v>80</v>
      </c>
      <c r="C88" s="38" t="s">
        <v>81</v>
      </c>
      <c r="D88" s="38" t="s">
        <v>287</v>
      </c>
      <c r="E88" s="38" t="s">
        <v>271</v>
      </c>
      <c r="F88" s="38" t="s">
        <v>460</v>
      </c>
      <c r="G88" s="38" t="s">
        <v>474</v>
      </c>
      <c r="H88" s="38" t="s">
        <v>85</v>
      </c>
      <c r="I88" s="38" t="s">
        <v>460</v>
      </c>
      <c r="J88" s="29">
        <v>45839</v>
      </c>
      <c r="K88" s="29">
        <v>45992</v>
      </c>
      <c r="L88" s="38" t="s">
        <v>460</v>
      </c>
      <c r="M88" s="38" t="s">
        <v>475</v>
      </c>
      <c r="N88" s="38">
        <v>10</v>
      </c>
      <c r="O88" s="38">
        <v>10</v>
      </c>
      <c r="P88" s="38">
        <v>0</v>
      </c>
      <c r="Q88" s="38">
        <v>1</v>
      </c>
      <c r="R88" s="38">
        <v>1527</v>
      </c>
      <c r="S88" s="38">
        <v>5321</v>
      </c>
      <c r="T88" s="38">
        <v>1</v>
      </c>
      <c r="U88" s="38">
        <v>91</v>
      </c>
      <c r="V88" s="38">
        <v>241</v>
      </c>
      <c r="W88" s="38" t="s">
        <v>334</v>
      </c>
      <c r="X88" s="38" t="s">
        <v>335</v>
      </c>
      <c r="Y88" s="42"/>
    </row>
    <row r="89" s="2" customFormat="1" ht="40.5" spans="1:25">
      <c r="A89" s="20">
        <f t="shared" si="1"/>
        <v>83</v>
      </c>
      <c r="B89" s="38" t="s">
        <v>80</v>
      </c>
      <c r="C89" s="38" t="s">
        <v>81</v>
      </c>
      <c r="D89" s="38" t="s">
        <v>316</v>
      </c>
      <c r="E89" s="38" t="s">
        <v>271</v>
      </c>
      <c r="F89" s="38" t="s">
        <v>460</v>
      </c>
      <c r="G89" s="38" t="s">
        <v>476</v>
      </c>
      <c r="H89" s="38" t="s">
        <v>85</v>
      </c>
      <c r="I89" s="38" t="s">
        <v>460</v>
      </c>
      <c r="J89" s="29">
        <v>45839</v>
      </c>
      <c r="K89" s="29">
        <v>45992</v>
      </c>
      <c r="L89" s="38" t="s">
        <v>460</v>
      </c>
      <c r="M89" s="38" t="s">
        <v>477</v>
      </c>
      <c r="N89" s="38">
        <v>31.2</v>
      </c>
      <c r="O89" s="38">
        <v>31.2</v>
      </c>
      <c r="P89" s="38">
        <v>0</v>
      </c>
      <c r="Q89" s="38">
        <v>1</v>
      </c>
      <c r="R89" s="38">
        <v>1527</v>
      </c>
      <c r="S89" s="38">
        <v>5321</v>
      </c>
      <c r="T89" s="38">
        <v>1</v>
      </c>
      <c r="U89" s="38">
        <v>91</v>
      </c>
      <c r="V89" s="38">
        <v>241</v>
      </c>
      <c r="W89" s="38" t="s">
        <v>478</v>
      </c>
      <c r="X89" s="38" t="s">
        <v>320</v>
      </c>
      <c r="Y89" s="38"/>
    </row>
    <row r="90" s="2" customFormat="1" ht="60.75" spans="1:25">
      <c r="A90" s="20">
        <f t="shared" si="1"/>
        <v>84</v>
      </c>
      <c r="B90" s="38" t="s">
        <v>80</v>
      </c>
      <c r="C90" s="20" t="s">
        <v>107</v>
      </c>
      <c r="D90" s="38" t="s">
        <v>311</v>
      </c>
      <c r="E90" s="38" t="s">
        <v>271</v>
      </c>
      <c r="F90" s="38" t="s">
        <v>460</v>
      </c>
      <c r="G90" s="38" t="s">
        <v>479</v>
      </c>
      <c r="H90" s="38" t="s">
        <v>85</v>
      </c>
      <c r="I90" s="38" t="s">
        <v>460</v>
      </c>
      <c r="J90" s="29">
        <v>45839</v>
      </c>
      <c r="K90" s="29">
        <v>45992</v>
      </c>
      <c r="L90" s="38" t="s">
        <v>460</v>
      </c>
      <c r="M90" s="38" t="s">
        <v>480</v>
      </c>
      <c r="N90" s="38">
        <v>381.2</v>
      </c>
      <c r="O90" s="38">
        <v>381.2</v>
      </c>
      <c r="P90" s="38">
        <v>0</v>
      </c>
      <c r="Q90" s="38">
        <v>1</v>
      </c>
      <c r="R90" s="38">
        <v>1527</v>
      </c>
      <c r="S90" s="38">
        <v>5321</v>
      </c>
      <c r="T90" s="38">
        <v>1</v>
      </c>
      <c r="U90" s="38">
        <v>91</v>
      </c>
      <c r="V90" s="38">
        <v>241</v>
      </c>
      <c r="W90" s="38" t="s">
        <v>481</v>
      </c>
      <c r="X90" s="38" t="s">
        <v>315</v>
      </c>
      <c r="Y90" s="38"/>
    </row>
    <row r="91" s="2" customFormat="1" ht="60.75" spans="1:25">
      <c r="A91" s="20">
        <f t="shared" si="1"/>
        <v>85</v>
      </c>
      <c r="B91" s="38" t="s">
        <v>80</v>
      </c>
      <c r="C91" s="20" t="s">
        <v>107</v>
      </c>
      <c r="D91" s="38" t="s">
        <v>482</v>
      </c>
      <c r="E91" s="38" t="s">
        <v>271</v>
      </c>
      <c r="F91" s="38" t="s">
        <v>460</v>
      </c>
      <c r="G91" s="38" t="s">
        <v>483</v>
      </c>
      <c r="H91" s="38" t="s">
        <v>85</v>
      </c>
      <c r="I91" s="38" t="s">
        <v>460</v>
      </c>
      <c r="J91" s="29">
        <v>45839</v>
      </c>
      <c r="K91" s="29">
        <v>45992</v>
      </c>
      <c r="L91" s="38" t="s">
        <v>460</v>
      </c>
      <c r="M91" s="38" t="s">
        <v>484</v>
      </c>
      <c r="N91" s="38">
        <v>12.9</v>
      </c>
      <c r="O91" s="38">
        <v>12.9</v>
      </c>
      <c r="P91" s="38">
        <v>0</v>
      </c>
      <c r="Q91" s="38">
        <v>1</v>
      </c>
      <c r="R91" s="38">
        <v>1527</v>
      </c>
      <c r="S91" s="38">
        <v>5321</v>
      </c>
      <c r="T91" s="38">
        <v>1</v>
      </c>
      <c r="U91" s="38">
        <v>91</v>
      </c>
      <c r="V91" s="38">
        <v>241</v>
      </c>
      <c r="W91" s="38" t="s">
        <v>485</v>
      </c>
      <c r="X91" s="38" t="s">
        <v>310</v>
      </c>
      <c r="Y91" s="38"/>
    </row>
    <row r="92" s="2" customFormat="1" ht="81" spans="1:25">
      <c r="A92" s="20">
        <f t="shared" si="1"/>
        <v>86</v>
      </c>
      <c r="B92" s="38" t="s">
        <v>80</v>
      </c>
      <c r="C92" s="20" t="s">
        <v>107</v>
      </c>
      <c r="D92" s="38" t="s">
        <v>486</v>
      </c>
      <c r="E92" s="38" t="s">
        <v>271</v>
      </c>
      <c r="F92" s="38" t="s">
        <v>460</v>
      </c>
      <c r="G92" s="38" t="s">
        <v>487</v>
      </c>
      <c r="H92" s="38" t="s">
        <v>85</v>
      </c>
      <c r="I92" s="38" t="s">
        <v>460</v>
      </c>
      <c r="J92" s="29">
        <v>45839</v>
      </c>
      <c r="K92" s="29">
        <v>45992</v>
      </c>
      <c r="L92" s="38" t="s">
        <v>460</v>
      </c>
      <c r="M92" s="38" t="s">
        <v>488</v>
      </c>
      <c r="N92" s="38">
        <v>406.9</v>
      </c>
      <c r="O92" s="38">
        <v>406.9</v>
      </c>
      <c r="P92" s="38">
        <v>0</v>
      </c>
      <c r="Q92" s="38">
        <v>1</v>
      </c>
      <c r="R92" s="38">
        <v>1527</v>
      </c>
      <c r="S92" s="38">
        <v>5321</v>
      </c>
      <c r="T92" s="38">
        <v>1</v>
      </c>
      <c r="U92" s="38">
        <v>91</v>
      </c>
      <c r="V92" s="38">
        <v>241</v>
      </c>
      <c r="W92" s="38" t="s">
        <v>489</v>
      </c>
      <c r="X92" s="38" t="s">
        <v>490</v>
      </c>
      <c r="Y92" s="38"/>
    </row>
    <row r="93" s="2" customFormat="1" ht="40.5" spans="1:25">
      <c r="A93" s="20">
        <f t="shared" si="1"/>
        <v>87</v>
      </c>
      <c r="B93" s="38" t="s">
        <v>80</v>
      </c>
      <c r="C93" s="20" t="s">
        <v>107</v>
      </c>
      <c r="D93" s="38" t="s">
        <v>491</v>
      </c>
      <c r="E93" s="38" t="s">
        <v>271</v>
      </c>
      <c r="F93" s="38" t="s">
        <v>460</v>
      </c>
      <c r="G93" s="38" t="s">
        <v>492</v>
      </c>
      <c r="H93" s="38" t="s">
        <v>85</v>
      </c>
      <c r="I93" s="38" t="s">
        <v>460</v>
      </c>
      <c r="J93" s="29">
        <v>45839</v>
      </c>
      <c r="K93" s="29">
        <v>45992</v>
      </c>
      <c r="L93" s="38" t="s">
        <v>460</v>
      </c>
      <c r="M93" s="38" t="s">
        <v>493</v>
      </c>
      <c r="N93" s="38">
        <v>75.43</v>
      </c>
      <c r="O93" s="38">
        <v>23.33</v>
      </c>
      <c r="P93" s="38">
        <v>52.1</v>
      </c>
      <c r="Q93" s="38">
        <v>1</v>
      </c>
      <c r="R93" s="38">
        <v>1527</v>
      </c>
      <c r="S93" s="38">
        <v>5321</v>
      </c>
      <c r="T93" s="38">
        <v>1</v>
      </c>
      <c r="U93" s="38">
        <v>91</v>
      </c>
      <c r="V93" s="38">
        <v>241</v>
      </c>
      <c r="W93" s="38" t="s">
        <v>493</v>
      </c>
      <c r="X93" s="38" t="s">
        <v>494</v>
      </c>
      <c r="Y93" s="38"/>
    </row>
    <row r="94" s="2" customFormat="1" ht="40.5" spans="1:25">
      <c r="A94" s="20">
        <f t="shared" si="1"/>
        <v>88</v>
      </c>
      <c r="B94" s="20" t="s">
        <v>80</v>
      </c>
      <c r="C94" s="20" t="s">
        <v>107</v>
      </c>
      <c r="D94" s="20" t="s">
        <v>166</v>
      </c>
      <c r="E94" s="20" t="s">
        <v>271</v>
      </c>
      <c r="F94" s="20" t="s">
        <v>460</v>
      </c>
      <c r="G94" s="20" t="s">
        <v>495</v>
      </c>
      <c r="H94" s="20" t="s">
        <v>85</v>
      </c>
      <c r="I94" s="20" t="s">
        <v>460</v>
      </c>
      <c r="J94" s="41">
        <v>45839</v>
      </c>
      <c r="K94" s="41">
        <v>45992</v>
      </c>
      <c r="L94" s="20" t="s">
        <v>460</v>
      </c>
      <c r="M94" s="20" t="s">
        <v>496</v>
      </c>
      <c r="N94" s="20">
        <v>125</v>
      </c>
      <c r="O94" s="20">
        <v>125</v>
      </c>
      <c r="P94" s="20">
        <v>0</v>
      </c>
      <c r="Q94" s="20">
        <v>1</v>
      </c>
      <c r="R94" s="20">
        <v>1527</v>
      </c>
      <c r="S94" s="20">
        <v>5321</v>
      </c>
      <c r="T94" s="20">
        <v>1</v>
      </c>
      <c r="U94" s="20">
        <v>91</v>
      </c>
      <c r="V94" s="20">
        <v>241</v>
      </c>
      <c r="W94" s="20" t="s">
        <v>497</v>
      </c>
      <c r="X94" s="20" t="s">
        <v>498</v>
      </c>
      <c r="Y94" s="20"/>
    </row>
    <row r="95" s="2" customFormat="1" ht="60.75" spans="1:25">
      <c r="A95" s="20">
        <f t="shared" si="1"/>
        <v>89</v>
      </c>
      <c r="B95" s="38" t="s">
        <v>80</v>
      </c>
      <c r="C95" s="20" t="s">
        <v>107</v>
      </c>
      <c r="D95" s="38" t="s">
        <v>311</v>
      </c>
      <c r="E95" s="38" t="s">
        <v>271</v>
      </c>
      <c r="F95" s="38" t="s">
        <v>499</v>
      </c>
      <c r="G95" s="38" t="s">
        <v>500</v>
      </c>
      <c r="H95" s="38" t="s">
        <v>85</v>
      </c>
      <c r="I95" s="38" t="s">
        <v>499</v>
      </c>
      <c r="J95" s="29">
        <v>45839</v>
      </c>
      <c r="K95" s="29">
        <v>45992</v>
      </c>
      <c r="L95" s="38" t="s">
        <v>499</v>
      </c>
      <c r="M95" s="38" t="s">
        <v>501</v>
      </c>
      <c r="N95" s="38">
        <v>150</v>
      </c>
      <c r="O95" s="38">
        <v>130</v>
      </c>
      <c r="P95" s="38">
        <v>20</v>
      </c>
      <c r="Q95" s="38">
        <v>1</v>
      </c>
      <c r="R95" s="38">
        <v>1007</v>
      </c>
      <c r="S95" s="38">
        <v>3985</v>
      </c>
      <c r="T95" s="38">
        <v>1</v>
      </c>
      <c r="U95" s="38">
        <v>86</v>
      </c>
      <c r="V95" s="38">
        <v>255</v>
      </c>
      <c r="W95" s="38" t="s">
        <v>502</v>
      </c>
      <c r="X95" s="38" t="s">
        <v>399</v>
      </c>
      <c r="Y95" s="38"/>
    </row>
    <row r="96" s="2" customFormat="1" ht="40.5" spans="1:25">
      <c r="A96" s="20">
        <f t="shared" si="1"/>
        <v>90</v>
      </c>
      <c r="B96" s="38" t="s">
        <v>80</v>
      </c>
      <c r="C96" s="38" t="s">
        <v>81</v>
      </c>
      <c r="D96" s="38" t="s">
        <v>316</v>
      </c>
      <c r="E96" s="38" t="s">
        <v>271</v>
      </c>
      <c r="F96" s="38" t="s">
        <v>499</v>
      </c>
      <c r="G96" s="38" t="s">
        <v>503</v>
      </c>
      <c r="H96" s="38" t="s">
        <v>85</v>
      </c>
      <c r="I96" s="38" t="s">
        <v>499</v>
      </c>
      <c r="J96" s="29">
        <v>45839</v>
      </c>
      <c r="K96" s="29">
        <v>45992</v>
      </c>
      <c r="L96" s="38" t="s">
        <v>499</v>
      </c>
      <c r="M96" s="38" t="s">
        <v>504</v>
      </c>
      <c r="N96" s="38">
        <v>11</v>
      </c>
      <c r="O96" s="38">
        <v>11</v>
      </c>
      <c r="P96" s="38">
        <v>0</v>
      </c>
      <c r="Q96" s="38">
        <v>1</v>
      </c>
      <c r="R96" s="38">
        <v>1007</v>
      </c>
      <c r="S96" s="38">
        <v>3985</v>
      </c>
      <c r="T96" s="38">
        <v>1</v>
      </c>
      <c r="U96" s="38">
        <v>86</v>
      </c>
      <c r="V96" s="38">
        <v>255</v>
      </c>
      <c r="W96" s="38" t="s">
        <v>505</v>
      </c>
      <c r="X96" s="38" t="s">
        <v>320</v>
      </c>
      <c r="Y96" s="38"/>
    </row>
    <row r="97" s="2" customFormat="1" ht="40.5" spans="1:25">
      <c r="A97" s="20">
        <f t="shared" si="1"/>
        <v>91</v>
      </c>
      <c r="B97" s="38" t="s">
        <v>80</v>
      </c>
      <c r="C97" s="38" t="s">
        <v>81</v>
      </c>
      <c r="D97" s="38" t="s">
        <v>287</v>
      </c>
      <c r="E97" s="38" t="s">
        <v>271</v>
      </c>
      <c r="F97" s="38" t="s">
        <v>499</v>
      </c>
      <c r="G97" s="38" t="s">
        <v>506</v>
      </c>
      <c r="H97" s="38" t="s">
        <v>85</v>
      </c>
      <c r="I97" s="38" t="s">
        <v>499</v>
      </c>
      <c r="J97" s="29">
        <v>45839</v>
      </c>
      <c r="K97" s="29">
        <v>45992</v>
      </c>
      <c r="L97" s="38" t="s">
        <v>499</v>
      </c>
      <c r="M97" s="38" t="s">
        <v>475</v>
      </c>
      <c r="N97" s="38">
        <v>10</v>
      </c>
      <c r="O97" s="38">
        <v>10</v>
      </c>
      <c r="P97" s="38">
        <v>0</v>
      </c>
      <c r="Q97" s="38">
        <v>1</v>
      </c>
      <c r="R97" s="38">
        <v>1007</v>
      </c>
      <c r="S97" s="38">
        <v>3985</v>
      </c>
      <c r="T97" s="38">
        <v>1</v>
      </c>
      <c r="U97" s="38">
        <v>86</v>
      </c>
      <c r="V97" s="38">
        <v>255</v>
      </c>
      <c r="W97" s="38" t="s">
        <v>507</v>
      </c>
      <c r="X97" s="38" t="s">
        <v>335</v>
      </c>
      <c r="Y97" s="38"/>
    </row>
    <row r="98" s="2" customFormat="1" ht="60.75" spans="1:25">
      <c r="A98" s="20">
        <f t="shared" si="1"/>
        <v>92</v>
      </c>
      <c r="B98" s="38" t="s">
        <v>80</v>
      </c>
      <c r="C98" s="20" t="s">
        <v>107</v>
      </c>
      <c r="D98" s="38" t="s">
        <v>311</v>
      </c>
      <c r="E98" s="38" t="s">
        <v>271</v>
      </c>
      <c r="F98" s="38" t="s">
        <v>499</v>
      </c>
      <c r="G98" s="38" t="s">
        <v>508</v>
      </c>
      <c r="H98" s="38" t="s">
        <v>85</v>
      </c>
      <c r="I98" s="38" t="s">
        <v>499</v>
      </c>
      <c r="J98" s="29">
        <v>45839</v>
      </c>
      <c r="K98" s="29">
        <v>45992</v>
      </c>
      <c r="L98" s="38" t="s">
        <v>499</v>
      </c>
      <c r="M98" s="38" t="s">
        <v>509</v>
      </c>
      <c r="N98" s="38">
        <v>15</v>
      </c>
      <c r="O98" s="38">
        <v>15</v>
      </c>
      <c r="P98" s="38">
        <v>0</v>
      </c>
      <c r="Q98" s="38">
        <v>1</v>
      </c>
      <c r="R98" s="38">
        <v>1007</v>
      </c>
      <c r="S98" s="38">
        <v>3985</v>
      </c>
      <c r="T98" s="38">
        <v>1</v>
      </c>
      <c r="U98" s="38">
        <v>86</v>
      </c>
      <c r="V98" s="38">
        <v>255</v>
      </c>
      <c r="W98" s="38" t="s">
        <v>398</v>
      </c>
      <c r="X98" s="38" t="s">
        <v>399</v>
      </c>
      <c r="Y98" s="38"/>
    </row>
    <row r="99" s="2" customFormat="1" ht="40.5" spans="1:25">
      <c r="A99" s="20">
        <f t="shared" si="1"/>
        <v>93</v>
      </c>
      <c r="B99" s="38" t="s">
        <v>80</v>
      </c>
      <c r="C99" s="20" t="s">
        <v>107</v>
      </c>
      <c r="D99" s="38" t="s">
        <v>510</v>
      </c>
      <c r="E99" s="38" t="s">
        <v>271</v>
      </c>
      <c r="F99" s="38" t="s">
        <v>499</v>
      </c>
      <c r="G99" s="38" t="s">
        <v>511</v>
      </c>
      <c r="H99" s="38" t="s">
        <v>85</v>
      </c>
      <c r="I99" s="38" t="s">
        <v>499</v>
      </c>
      <c r="J99" s="29">
        <v>45839</v>
      </c>
      <c r="K99" s="29">
        <v>45992</v>
      </c>
      <c r="L99" s="38" t="s">
        <v>499</v>
      </c>
      <c r="M99" s="38" t="s">
        <v>512</v>
      </c>
      <c r="N99" s="38">
        <v>15</v>
      </c>
      <c r="O99" s="38">
        <v>15</v>
      </c>
      <c r="P99" s="38">
        <v>0</v>
      </c>
      <c r="Q99" s="38">
        <v>1</v>
      </c>
      <c r="R99" s="38">
        <v>1007</v>
      </c>
      <c r="S99" s="38">
        <v>3985</v>
      </c>
      <c r="T99" s="38">
        <v>1</v>
      </c>
      <c r="U99" s="38">
        <v>86</v>
      </c>
      <c r="V99" s="38">
        <v>255</v>
      </c>
      <c r="W99" s="38" t="s">
        <v>513</v>
      </c>
      <c r="X99" s="38" t="s">
        <v>310</v>
      </c>
      <c r="Y99" s="38"/>
    </row>
    <row r="100" s="2" customFormat="1" ht="81" spans="1:25">
      <c r="A100" s="20">
        <f t="shared" si="1"/>
        <v>94</v>
      </c>
      <c r="B100" s="38" t="s">
        <v>80</v>
      </c>
      <c r="C100" s="20" t="s">
        <v>107</v>
      </c>
      <c r="D100" s="38" t="s">
        <v>287</v>
      </c>
      <c r="E100" s="38" t="s">
        <v>271</v>
      </c>
      <c r="F100" s="38" t="s">
        <v>499</v>
      </c>
      <c r="G100" s="38" t="s">
        <v>514</v>
      </c>
      <c r="H100" s="38" t="s">
        <v>85</v>
      </c>
      <c r="I100" s="38" t="s">
        <v>499</v>
      </c>
      <c r="J100" s="29">
        <v>45839</v>
      </c>
      <c r="K100" s="29">
        <v>45992</v>
      </c>
      <c r="L100" s="38" t="s">
        <v>499</v>
      </c>
      <c r="M100" s="38" t="s">
        <v>515</v>
      </c>
      <c r="N100" s="38">
        <v>10.106</v>
      </c>
      <c r="O100" s="38">
        <v>10</v>
      </c>
      <c r="P100" s="38">
        <v>0.106</v>
      </c>
      <c r="Q100" s="38">
        <v>1</v>
      </c>
      <c r="R100" s="38">
        <v>223</v>
      </c>
      <c r="S100" s="38">
        <v>875</v>
      </c>
      <c r="T100" s="38">
        <v>1</v>
      </c>
      <c r="U100" s="38">
        <v>24</v>
      </c>
      <c r="V100" s="38">
        <v>57</v>
      </c>
      <c r="W100" s="38" t="s">
        <v>516</v>
      </c>
      <c r="X100" s="38" t="s">
        <v>517</v>
      </c>
      <c r="Y100" s="23" t="s">
        <v>351</v>
      </c>
    </row>
    <row r="101" s="2" customFormat="1" ht="121.5" spans="1:25">
      <c r="A101" s="20">
        <f t="shared" si="1"/>
        <v>95</v>
      </c>
      <c r="B101" s="38" t="s">
        <v>80</v>
      </c>
      <c r="C101" s="20" t="s">
        <v>107</v>
      </c>
      <c r="D101" s="38" t="s">
        <v>287</v>
      </c>
      <c r="E101" s="20" t="s">
        <v>271</v>
      </c>
      <c r="F101" s="20" t="s">
        <v>499</v>
      </c>
      <c r="G101" s="20" t="s">
        <v>518</v>
      </c>
      <c r="H101" s="38" t="s">
        <v>85</v>
      </c>
      <c r="I101" s="38" t="s">
        <v>499</v>
      </c>
      <c r="J101" s="29">
        <v>45839</v>
      </c>
      <c r="K101" s="29">
        <v>45992</v>
      </c>
      <c r="L101" s="38" t="s">
        <v>499</v>
      </c>
      <c r="M101" s="20" t="s">
        <v>519</v>
      </c>
      <c r="N101" s="20">
        <v>12</v>
      </c>
      <c r="O101" s="20">
        <v>12</v>
      </c>
      <c r="P101" s="20">
        <v>0</v>
      </c>
      <c r="Q101" s="20">
        <v>2</v>
      </c>
      <c r="R101" s="20">
        <v>525</v>
      </c>
      <c r="S101" s="20">
        <v>2080</v>
      </c>
      <c r="T101" s="20"/>
      <c r="U101" s="20">
        <v>57</v>
      </c>
      <c r="V101" s="20">
        <v>170</v>
      </c>
      <c r="W101" s="20" t="s">
        <v>520</v>
      </c>
      <c r="X101" s="20" t="s">
        <v>521</v>
      </c>
      <c r="Y101" s="38"/>
    </row>
    <row r="102" s="2" customFormat="1" ht="162" spans="1:25">
      <c r="A102" s="20">
        <f t="shared" si="1"/>
        <v>96</v>
      </c>
      <c r="B102" s="38" t="s">
        <v>88</v>
      </c>
      <c r="C102" s="23" t="s">
        <v>149</v>
      </c>
      <c r="D102" s="38" t="s">
        <v>522</v>
      </c>
      <c r="E102" s="38" t="s">
        <v>271</v>
      </c>
      <c r="F102" s="38" t="s">
        <v>499</v>
      </c>
      <c r="G102" s="38" t="s">
        <v>523</v>
      </c>
      <c r="H102" s="38" t="s">
        <v>85</v>
      </c>
      <c r="I102" s="38" t="s">
        <v>499</v>
      </c>
      <c r="J102" s="29">
        <v>45839</v>
      </c>
      <c r="K102" s="29">
        <v>45992</v>
      </c>
      <c r="L102" s="38" t="s">
        <v>499</v>
      </c>
      <c r="M102" s="38" t="s">
        <v>524</v>
      </c>
      <c r="N102" s="38">
        <v>100</v>
      </c>
      <c r="O102" s="38">
        <v>100</v>
      </c>
      <c r="P102" s="38">
        <v>0</v>
      </c>
      <c r="Q102" s="38">
        <v>1</v>
      </c>
      <c r="R102" s="38">
        <v>1007</v>
      </c>
      <c r="S102" s="38">
        <v>3985</v>
      </c>
      <c r="T102" s="38">
        <v>1</v>
      </c>
      <c r="U102" s="38">
        <v>86</v>
      </c>
      <c r="V102" s="38">
        <v>255</v>
      </c>
      <c r="W102" s="38" t="s">
        <v>524</v>
      </c>
      <c r="X102" s="38" t="s">
        <v>525</v>
      </c>
      <c r="Y102" s="38"/>
    </row>
    <row r="103" s="2" customFormat="1" ht="60.75" spans="1:25">
      <c r="A103" s="20">
        <f t="shared" si="1"/>
        <v>97</v>
      </c>
      <c r="B103" s="38" t="s">
        <v>88</v>
      </c>
      <c r="C103" s="23" t="s">
        <v>149</v>
      </c>
      <c r="D103" s="38" t="s">
        <v>526</v>
      </c>
      <c r="E103" s="38" t="s">
        <v>271</v>
      </c>
      <c r="F103" s="38" t="s">
        <v>499</v>
      </c>
      <c r="G103" s="38" t="s">
        <v>527</v>
      </c>
      <c r="H103" s="38" t="s">
        <v>85</v>
      </c>
      <c r="I103" s="38" t="s">
        <v>499</v>
      </c>
      <c r="J103" s="29">
        <v>45839</v>
      </c>
      <c r="K103" s="29">
        <v>45992</v>
      </c>
      <c r="L103" s="38" t="s">
        <v>499</v>
      </c>
      <c r="M103" s="38" t="s">
        <v>526</v>
      </c>
      <c r="N103" s="38">
        <v>120</v>
      </c>
      <c r="O103" s="38">
        <v>120</v>
      </c>
      <c r="P103" s="38">
        <v>0</v>
      </c>
      <c r="Q103" s="38">
        <v>1</v>
      </c>
      <c r="R103" s="38">
        <v>1007</v>
      </c>
      <c r="S103" s="38">
        <v>3985</v>
      </c>
      <c r="T103" s="38">
        <v>1</v>
      </c>
      <c r="U103" s="38">
        <v>86</v>
      </c>
      <c r="V103" s="38">
        <v>255</v>
      </c>
      <c r="W103" s="38" t="s">
        <v>528</v>
      </c>
      <c r="X103" s="38" t="s">
        <v>525</v>
      </c>
      <c r="Y103" s="38"/>
    </row>
    <row r="104" s="2" customFormat="1" ht="40.5" spans="1:25">
      <c r="A104" s="20">
        <f t="shared" si="1"/>
        <v>98</v>
      </c>
      <c r="B104" s="38" t="s">
        <v>88</v>
      </c>
      <c r="C104" s="23" t="s">
        <v>149</v>
      </c>
      <c r="D104" s="38" t="s">
        <v>529</v>
      </c>
      <c r="E104" s="38" t="s">
        <v>271</v>
      </c>
      <c r="F104" s="38" t="s">
        <v>499</v>
      </c>
      <c r="G104" s="38" t="s">
        <v>529</v>
      </c>
      <c r="H104" s="38" t="s">
        <v>85</v>
      </c>
      <c r="I104" s="38" t="s">
        <v>499</v>
      </c>
      <c r="J104" s="29">
        <v>45839</v>
      </c>
      <c r="K104" s="29">
        <v>45992</v>
      </c>
      <c r="L104" s="38" t="s">
        <v>499</v>
      </c>
      <c r="M104" s="38" t="s">
        <v>529</v>
      </c>
      <c r="N104" s="38">
        <v>22</v>
      </c>
      <c r="O104" s="38">
        <v>20</v>
      </c>
      <c r="P104" s="38">
        <v>2</v>
      </c>
      <c r="Q104" s="38">
        <v>1</v>
      </c>
      <c r="R104" s="38">
        <v>1007</v>
      </c>
      <c r="S104" s="38">
        <v>3985</v>
      </c>
      <c r="T104" s="38">
        <v>1</v>
      </c>
      <c r="U104" s="38">
        <v>55</v>
      </c>
      <c r="V104" s="38">
        <v>150</v>
      </c>
      <c r="W104" s="38" t="s">
        <v>304</v>
      </c>
      <c r="X104" s="38" t="s">
        <v>305</v>
      </c>
      <c r="Y104" s="39"/>
    </row>
    <row r="105" s="2" customFormat="1" ht="40.5" spans="1:25">
      <c r="A105" s="20">
        <f t="shared" si="1"/>
        <v>99</v>
      </c>
      <c r="B105" s="38" t="s">
        <v>88</v>
      </c>
      <c r="C105" s="23" t="s">
        <v>149</v>
      </c>
      <c r="D105" s="38" t="s">
        <v>529</v>
      </c>
      <c r="E105" s="38" t="s">
        <v>271</v>
      </c>
      <c r="F105" s="38" t="s">
        <v>530</v>
      </c>
      <c r="G105" s="38" t="s">
        <v>531</v>
      </c>
      <c r="H105" s="38" t="s">
        <v>85</v>
      </c>
      <c r="I105" s="38" t="s">
        <v>530</v>
      </c>
      <c r="J105" s="29">
        <v>45839</v>
      </c>
      <c r="K105" s="29">
        <v>45992</v>
      </c>
      <c r="L105" s="38" t="s">
        <v>530</v>
      </c>
      <c r="M105" s="38" t="s">
        <v>531</v>
      </c>
      <c r="N105" s="38">
        <v>24</v>
      </c>
      <c r="O105" s="38">
        <v>20</v>
      </c>
      <c r="P105" s="38">
        <v>4</v>
      </c>
      <c r="Q105" s="38">
        <v>1</v>
      </c>
      <c r="R105" s="38">
        <v>600</v>
      </c>
      <c r="S105" s="38">
        <v>1800</v>
      </c>
      <c r="T105" s="38">
        <v>1</v>
      </c>
      <c r="U105" s="38">
        <v>34</v>
      </c>
      <c r="V105" s="38">
        <v>120</v>
      </c>
      <c r="W105" s="38" t="s">
        <v>304</v>
      </c>
      <c r="X105" s="38" t="s">
        <v>305</v>
      </c>
      <c r="Y105" s="39"/>
    </row>
    <row r="106" s="2" customFormat="1" ht="40.5" spans="1:25">
      <c r="A106" s="20">
        <f t="shared" si="1"/>
        <v>100</v>
      </c>
      <c r="B106" s="38" t="s">
        <v>80</v>
      </c>
      <c r="C106" s="20" t="s">
        <v>107</v>
      </c>
      <c r="D106" s="38" t="s">
        <v>532</v>
      </c>
      <c r="E106" s="38" t="s">
        <v>271</v>
      </c>
      <c r="F106" s="38" t="s">
        <v>530</v>
      </c>
      <c r="G106" s="38" t="s">
        <v>533</v>
      </c>
      <c r="H106" s="38" t="s">
        <v>85</v>
      </c>
      <c r="I106" s="38" t="s">
        <v>534</v>
      </c>
      <c r="J106" s="29">
        <v>45839</v>
      </c>
      <c r="K106" s="29">
        <v>45992</v>
      </c>
      <c r="L106" s="38" t="s">
        <v>530</v>
      </c>
      <c r="M106" s="38" t="s">
        <v>535</v>
      </c>
      <c r="N106" s="38">
        <v>20</v>
      </c>
      <c r="O106" s="38">
        <v>20</v>
      </c>
      <c r="P106" s="38">
        <v>0</v>
      </c>
      <c r="Q106" s="38">
        <v>1</v>
      </c>
      <c r="R106" s="38">
        <v>27</v>
      </c>
      <c r="S106" s="38">
        <v>85</v>
      </c>
      <c r="T106" s="38">
        <v>1</v>
      </c>
      <c r="U106" s="38">
        <v>0</v>
      </c>
      <c r="V106" s="38">
        <v>0</v>
      </c>
      <c r="W106" s="38" t="s">
        <v>536</v>
      </c>
      <c r="X106" s="38" t="s">
        <v>286</v>
      </c>
      <c r="Y106" s="38"/>
    </row>
    <row r="107" s="2" customFormat="1" ht="60.75" spans="1:25">
      <c r="A107" s="20">
        <f t="shared" si="1"/>
        <v>101</v>
      </c>
      <c r="B107" s="38" t="s">
        <v>80</v>
      </c>
      <c r="C107" s="20" t="s">
        <v>107</v>
      </c>
      <c r="D107" s="38" t="s">
        <v>537</v>
      </c>
      <c r="E107" s="38" t="s">
        <v>271</v>
      </c>
      <c r="F107" s="38" t="s">
        <v>530</v>
      </c>
      <c r="G107" s="38" t="s">
        <v>538</v>
      </c>
      <c r="H107" s="38" t="s">
        <v>85</v>
      </c>
      <c r="I107" s="38" t="s">
        <v>539</v>
      </c>
      <c r="J107" s="29">
        <v>45839</v>
      </c>
      <c r="K107" s="29">
        <v>45992</v>
      </c>
      <c r="L107" s="38" t="s">
        <v>530</v>
      </c>
      <c r="M107" s="38" t="s">
        <v>540</v>
      </c>
      <c r="N107" s="38">
        <v>38</v>
      </c>
      <c r="O107" s="38">
        <v>38</v>
      </c>
      <c r="P107" s="38">
        <v>0</v>
      </c>
      <c r="Q107" s="38">
        <v>1</v>
      </c>
      <c r="R107" s="38">
        <v>41</v>
      </c>
      <c r="S107" s="38">
        <v>106</v>
      </c>
      <c r="T107" s="38">
        <v>1</v>
      </c>
      <c r="U107" s="38">
        <v>0</v>
      </c>
      <c r="V107" s="38">
        <v>0</v>
      </c>
      <c r="W107" s="38" t="s">
        <v>541</v>
      </c>
      <c r="X107" s="38" t="s">
        <v>280</v>
      </c>
      <c r="Y107" s="38"/>
    </row>
    <row r="108" s="2" customFormat="1" ht="81" spans="1:25">
      <c r="A108" s="20">
        <f t="shared" si="1"/>
        <v>102</v>
      </c>
      <c r="B108" s="38" t="s">
        <v>80</v>
      </c>
      <c r="C108" s="20" t="s">
        <v>107</v>
      </c>
      <c r="D108" s="38" t="s">
        <v>542</v>
      </c>
      <c r="E108" s="38" t="s">
        <v>271</v>
      </c>
      <c r="F108" s="38" t="s">
        <v>530</v>
      </c>
      <c r="G108" s="38" t="s">
        <v>543</v>
      </c>
      <c r="H108" s="38" t="s">
        <v>85</v>
      </c>
      <c r="I108" s="38" t="s">
        <v>544</v>
      </c>
      <c r="J108" s="29">
        <v>45839</v>
      </c>
      <c r="K108" s="29">
        <v>45992</v>
      </c>
      <c r="L108" s="38" t="s">
        <v>530</v>
      </c>
      <c r="M108" s="38" t="s">
        <v>545</v>
      </c>
      <c r="N108" s="38">
        <v>140</v>
      </c>
      <c r="O108" s="38">
        <v>140</v>
      </c>
      <c r="P108" s="38">
        <v>0</v>
      </c>
      <c r="Q108" s="38">
        <v>1</v>
      </c>
      <c r="R108" s="38">
        <v>35</v>
      </c>
      <c r="S108" s="38">
        <v>120</v>
      </c>
      <c r="T108" s="38">
        <v>1</v>
      </c>
      <c r="U108" s="38">
        <v>2</v>
      </c>
      <c r="V108" s="38">
        <v>2</v>
      </c>
      <c r="W108" s="38" t="s">
        <v>546</v>
      </c>
      <c r="X108" s="38" t="s">
        <v>280</v>
      </c>
      <c r="Y108" s="38"/>
    </row>
    <row r="109" s="2" customFormat="1" ht="60.75" spans="1:25">
      <c r="A109" s="20">
        <f t="shared" si="1"/>
        <v>103</v>
      </c>
      <c r="B109" s="38" t="s">
        <v>80</v>
      </c>
      <c r="C109" s="20" t="s">
        <v>107</v>
      </c>
      <c r="D109" s="38" t="s">
        <v>547</v>
      </c>
      <c r="E109" s="38" t="s">
        <v>271</v>
      </c>
      <c r="F109" s="38" t="s">
        <v>530</v>
      </c>
      <c r="G109" s="38" t="s">
        <v>548</v>
      </c>
      <c r="H109" s="38" t="s">
        <v>85</v>
      </c>
      <c r="I109" s="38" t="s">
        <v>549</v>
      </c>
      <c r="J109" s="29">
        <v>45839</v>
      </c>
      <c r="K109" s="29">
        <v>45992</v>
      </c>
      <c r="L109" s="38" t="s">
        <v>530</v>
      </c>
      <c r="M109" s="38" t="s">
        <v>550</v>
      </c>
      <c r="N109" s="38">
        <v>28</v>
      </c>
      <c r="O109" s="38">
        <v>28</v>
      </c>
      <c r="P109" s="38">
        <v>0</v>
      </c>
      <c r="Q109" s="38">
        <v>1</v>
      </c>
      <c r="R109" s="38">
        <v>11</v>
      </c>
      <c r="S109" s="38">
        <v>35</v>
      </c>
      <c r="T109" s="38">
        <v>1</v>
      </c>
      <c r="U109" s="38">
        <v>0</v>
      </c>
      <c r="V109" s="38">
        <v>0</v>
      </c>
      <c r="W109" s="38" t="s">
        <v>551</v>
      </c>
      <c r="X109" s="38" t="s">
        <v>280</v>
      </c>
      <c r="Y109" s="38"/>
    </row>
    <row r="110" s="2" customFormat="1" ht="60.75" spans="1:25">
      <c r="A110" s="20">
        <f t="shared" si="1"/>
        <v>104</v>
      </c>
      <c r="B110" s="38" t="s">
        <v>80</v>
      </c>
      <c r="C110" s="38" t="s">
        <v>81</v>
      </c>
      <c r="D110" s="38" t="s">
        <v>81</v>
      </c>
      <c r="E110" s="38" t="s">
        <v>271</v>
      </c>
      <c r="F110" s="38" t="s">
        <v>530</v>
      </c>
      <c r="G110" s="38" t="s">
        <v>552</v>
      </c>
      <c r="H110" s="38" t="s">
        <v>85</v>
      </c>
      <c r="I110" s="38" t="s">
        <v>553</v>
      </c>
      <c r="J110" s="29">
        <v>45839</v>
      </c>
      <c r="K110" s="29">
        <v>45992</v>
      </c>
      <c r="L110" s="38" t="s">
        <v>530</v>
      </c>
      <c r="M110" s="38" t="s">
        <v>554</v>
      </c>
      <c r="N110" s="38">
        <v>45</v>
      </c>
      <c r="O110" s="38">
        <v>45</v>
      </c>
      <c r="P110" s="38">
        <v>0</v>
      </c>
      <c r="Q110" s="38">
        <v>1</v>
      </c>
      <c r="R110" s="38">
        <v>95</v>
      </c>
      <c r="S110" s="38">
        <v>247</v>
      </c>
      <c r="T110" s="38">
        <v>1</v>
      </c>
      <c r="U110" s="38">
        <v>4</v>
      </c>
      <c r="V110" s="38">
        <v>6</v>
      </c>
      <c r="W110" s="38" t="s">
        <v>290</v>
      </c>
      <c r="X110" s="38" t="s">
        <v>280</v>
      </c>
      <c r="Y110" s="38"/>
    </row>
    <row r="111" s="2" customFormat="1" ht="60.75" spans="1:25">
      <c r="A111" s="20">
        <f t="shared" si="1"/>
        <v>105</v>
      </c>
      <c r="B111" s="38" t="s">
        <v>80</v>
      </c>
      <c r="C111" s="38" t="s">
        <v>81</v>
      </c>
      <c r="D111" s="38" t="s">
        <v>555</v>
      </c>
      <c r="E111" s="38" t="s">
        <v>271</v>
      </c>
      <c r="F111" s="38" t="s">
        <v>530</v>
      </c>
      <c r="G111" s="38" t="s">
        <v>556</v>
      </c>
      <c r="H111" s="38" t="s">
        <v>85</v>
      </c>
      <c r="I111" s="38" t="s">
        <v>557</v>
      </c>
      <c r="J111" s="29">
        <v>45839</v>
      </c>
      <c r="K111" s="29">
        <v>45992</v>
      </c>
      <c r="L111" s="38" t="s">
        <v>530</v>
      </c>
      <c r="M111" s="38" t="s">
        <v>558</v>
      </c>
      <c r="N111" s="38">
        <v>25</v>
      </c>
      <c r="O111" s="38">
        <v>25</v>
      </c>
      <c r="P111" s="38">
        <v>0</v>
      </c>
      <c r="Q111" s="38">
        <v>1</v>
      </c>
      <c r="R111" s="38">
        <v>95</v>
      </c>
      <c r="S111" s="38">
        <v>247</v>
      </c>
      <c r="T111" s="38">
        <v>1</v>
      </c>
      <c r="U111" s="38">
        <v>4</v>
      </c>
      <c r="V111" s="38">
        <v>6</v>
      </c>
      <c r="W111" s="38" t="s">
        <v>559</v>
      </c>
      <c r="X111" s="38" t="s">
        <v>280</v>
      </c>
      <c r="Y111" s="38"/>
    </row>
    <row r="112" s="2" customFormat="1" ht="60.75" spans="1:25">
      <c r="A112" s="20">
        <f t="shared" si="1"/>
        <v>106</v>
      </c>
      <c r="B112" s="38" t="s">
        <v>80</v>
      </c>
      <c r="C112" s="20" t="s">
        <v>107</v>
      </c>
      <c r="D112" s="38" t="s">
        <v>560</v>
      </c>
      <c r="E112" s="38" t="s">
        <v>271</v>
      </c>
      <c r="F112" s="38" t="s">
        <v>530</v>
      </c>
      <c r="G112" s="38" t="s">
        <v>561</v>
      </c>
      <c r="H112" s="38" t="s">
        <v>85</v>
      </c>
      <c r="I112" s="38" t="s">
        <v>562</v>
      </c>
      <c r="J112" s="29">
        <v>45839</v>
      </c>
      <c r="K112" s="29">
        <v>45992</v>
      </c>
      <c r="L112" s="38" t="s">
        <v>530</v>
      </c>
      <c r="M112" s="38" t="s">
        <v>563</v>
      </c>
      <c r="N112" s="38">
        <v>5.8</v>
      </c>
      <c r="O112" s="38">
        <v>5.8</v>
      </c>
      <c r="P112" s="38">
        <v>0</v>
      </c>
      <c r="Q112" s="38">
        <v>1</v>
      </c>
      <c r="R112" s="38">
        <v>18</v>
      </c>
      <c r="S112" s="38">
        <v>47</v>
      </c>
      <c r="T112" s="38">
        <v>1</v>
      </c>
      <c r="U112" s="38">
        <v>1</v>
      </c>
      <c r="V112" s="38">
        <v>1</v>
      </c>
      <c r="W112" s="38" t="s">
        <v>564</v>
      </c>
      <c r="X112" s="38" t="s">
        <v>280</v>
      </c>
      <c r="Y112" s="38"/>
    </row>
    <row r="113" s="2" customFormat="1" ht="101.25" spans="1:25">
      <c r="A113" s="20">
        <f t="shared" si="1"/>
        <v>107</v>
      </c>
      <c r="B113" s="20" t="s">
        <v>80</v>
      </c>
      <c r="C113" s="20" t="s">
        <v>270</v>
      </c>
      <c r="D113" s="38" t="s">
        <v>565</v>
      </c>
      <c r="E113" s="38" t="s">
        <v>271</v>
      </c>
      <c r="F113" s="38" t="s">
        <v>530</v>
      </c>
      <c r="G113" s="38" t="s">
        <v>566</v>
      </c>
      <c r="H113" s="38" t="s">
        <v>85</v>
      </c>
      <c r="I113" s="38" t="s">
        <v>530</v>
      </c>
      <c r="J113" s="29">
        <v>45839</v>
      </c>
      <c r="K113" s="29">
        <v>45992</v>
      </c>
      <c r="L113" s="38" t="s">
        <v>530</v>
      </c>
      <c r="M113" s="38" t="s">
        <v>567</v>
      </c>
      <c r="N113" s="38">
        <v>66.3262</v>
      </c>
      <c r="O113" s="38">
        <v>55</v>
      </c>
      <c r="P113" s="38">
        <v>11.3262</v>
      </c>
      <c r="Q113" s="38">
        <v>1</v>
      </c>
      <c r="R113" s="38">
        <v>1100</v>
      </c>
      <c r="S113" s="38">
        <v>4256</v>
      </c>
      <c r="T113" s="38">
        <v>1</v>
      </c>
      <c r="U113" s="38">
        <v>95</v>
      </c>
      <c r="V113" s="38">
        <v>248</v>
      </c>
      <c r="W113" s="38" t="s">
        <v>568</v>
      </c>
      <c r="X113" s="38" t="s">
        <v>569</v>
      </c>
      <c r="Y113" s="38"/>
    </row>
    <row r="114" s="2" customFormat="1" ht="60.75" spans="1:25">
      <c r="A114" s="20">
        <f t="shared" si="1"/>
        <v>108</v>
      </c>
      <c r="B114" s="38" t="s">
        <v>80</v>
      </c>
      <c r="C114" s="20" t="s">
        <v>107</v>
      </c>
      <c r="D114" s="38" t="s">
        <v>311</v>
      </c>
      <c r="E114" s="38" t="s">
        <v>271</v>
      </c>
      <c r="F114" s="38" t="s">
        <v>570</v>
      </c>
      <c r="G114" s="38" t="s">
        <v>571</v>
      </c>
      <c r="H114" s="38" t="s">
        <v>85</v>
      </c>
      <c r="I114" s="38" t="s">
        <v>572</v>
      </c>
      <c r="J114" s="29">
        <v>45839</v>
      </c>
      <c r="K114" s="29">
        <v>45992</v>
      </c>
      <c r="L114" s="38" t="s">
        <v>570</v>
      </c>
      <c r="M114" s="38" t="s">
        <v>573</v>
      </c>
      <c r="N114" s="38">
        <v>5.83</v>
      </c>
      <c r="O114" s="38">
        <v>5.6</v>
      </c>
      <c r="P114" s="38">
        <v>0.23</v>
      </c>
      <c r="Q114" s="38">
        <v>1</v>
      </c>
      <c r="R114" s="38">
        <v>50</v>
      </c>
      <c r="S114" s="38">
        <v>400</v>
      </c>
      <c r="T114" s="38">
        <v>1</v>
      </c>
      <c r="U114" s="38">
        <v>4</v>
      </c>
      <c r="V114" s="38">
        <v>4</v>
      </c>
      <c r="W114" s="38" t="s">
        <v>574</v>
      </c>
      <c r="X114" s="38" t="s">
        <v>575</v>
      </c>
      <c r="Y114" s="39"/>
    </row>
    <row r="115" s="2" customFormat="1" ht="40.5" spans="1:25">
      <c r="A115" s="20">
        <f t="shared" si="1"/>
        <v>109</v>
      </c>
      <c r="B115" s="20" t="s">
        <v>80</v>
      </c>
      <c r="C115" s="20" t="s">
        <v>107</v>
      </c>
      <c r="D115" s="20" t="s">
        <v>81</v>
      </c>
      <c r="E115" s="20" t="s">
        <v>576</v>
      </c>
      <c r="F115" s="20" t="s">
        <v>576</v>
      </c>
      <c r="G115" s="20" t="s">
        <v>577</v>
      </c>
      <c r="H115" s="20" t="s">
        <v>85</v>
      </c>
      <c r="I115" s="20" t="s">
        <v>576</v>
      </c>
      <c r="J115" s="33">
        <v>45870</v>
      </c>
      <c r="K115" s="34">
        <v>45992</v>
      </c>
      <c r="L115" s="20" t="s">
        <v>576</v>
      </c>
      <c r="M115" s="20" t="s">
        <v>578</v>
      </c>
      <c r="N115" s="20">
        <v>8.2</v>
      </c>
      <c r="O115" s="20">
        <v>8.2</v>
      </c>
      <c r="P115" s="20">
        <v>0</v>
      </c>
      <c r="Q115" s="20">
        <v>11</v>
      </c>
      <c r="R115" s="20">
        <v>2000</v>
      </c>
      <c r="S115" s="20">
        <v>6000</v>
      </c>
      <c r="T115" s="20">
        <v>3</v>
      </c>
      <c r="U115" s="20">
        <v>200</v>
      </c>
      <c r="V115" s="20">
        <v>600</v>
      </c>
      <c r="W115" s="20" t="s">
        <v>578</v>
      </c>
      <c r="X115" s="20" t="s">
        <v>290</v>
      </c>
      <c r="Y115" s="39"/>
    </row>
    <row r="116" s="2" customFormat="1" ht="40.5" spans="1:25">
      <c r="A116" s="20">
        <f t="shared" si="1"/>
        <v>110</v>
      </c>
      <c r="B116" s="20" t="s">
        <v>80</v>
      </c>
      <c r="C116" s="20" t="s">
        <v>270</v>
      </c>
      <c r="D116" s="20" t="s">
        <v>287</v>
      </c>
      <c r="E116" s="20" t="s">
        <v>576</v>
      </c>
      <c r="F116" s="20" t="s">
        <v>579</v>
      </c>
      <c r="G116" s="39" t="s">
        <v>580</v>
      </c>
      <c r="H116" s="20" t="s">
        <v>85</v>
      </c>
      <c r="I116" s="20" t="s">
        <v>579</v>
      </c>
      <c r="J116" s="33">
        <v>45962</v>
      </c>
      <c r="K116" s="34">
        <v>45992</v>
      </c>
      <c r="L116" s="20" t="s">
        <v>579</v>
      </c>
      <c r="M116" s="38" t="s">
        <v>581</v>
      </c>
      <c r="N116" s="39">
        <f t="shared" ref="N116:N121" si="2">O116+P116</f>
        <v>310</v>
      </c>
      <c r="O116" s="20">
        <v>265</v>
      </c>
      <c r="P116" s="20">
        <v>45</v>
      </c>
      <c r="Q116" s="20">
        <v>1</v>
      </c>
      <c r="R116" s="20">
        <v>320</v>
      </c>
      <c r="S116" s="20">
        <v>1280</v>
      </c>
      <c r="T116" s="20">
        <v>1</v>
      </c>
      <c r="U116" s="20">
        <v>42</v>
      </c>
      <c r="V116" s="20">
        <v>107</v>
      </c>
      <c r="W116" s="20" t="s">
        <v>582</v>
      </c>
      <c r="X116" s="20" t="s">
        <v>583</v>
      </c>
      <c r="Y116" s="20"/>
    </row>
    <row r="117" s="2" customFormat="1" ht="60.75" spans="1:25">
      <c r="A117" s="20">
        <f t="shared" si="1"/>
        <v>111</v>
      </c>
      <c r="B117" s="20" t="s">
        <v>80</v>
      </c>
      <c r="C117" s="20" t="s">
        <v>107</v>
      </c>
      <c r="D117" s="20" t="s">
        <v>108</v>
      </c>
      <c r="E117" s="20" t="s">
        <v>576</v>
      </c>
      <c r="F117" s="20" t="s">
        <v>579</v>
      </c>
      <c r="G117" s="39" t="s">
        <v>584</v>
      </c>
      <c r="H117" s="20" t="s">
        <v>102</v>
      </c>
      <c r="I117" s="20" t="s">
        <v>579</v>
      </c>
      <c r="J117" s="33">
        <v>45839</v>
      </c>
      <c r="K117" s="34">
        <v>45901</v>
      </c>
      <c r="L117" s="20" t="s">
        <v>579</v>
      </c>
      <c r="M117" s="38" t="s">
        <v>585</v>
      </c>
      <c r="N117" s="39">
        <f t="shared" si="2"/>
        <v>43</v>
      </c>
      <c r="O117" s="20">
        <v>35</v>
      </c>
      <c r="P117" s="20">
        <v>8</v>
      </c>
      <c r="Q117" s="20">
        <v>1</v>
      </c>
      <c r="R117" s="20">
        <v>312</v>
      </c>
      <c r="S117" s="20">
        <v>1248</v>
      </c>
      <c r="T117" s="20">
        <v>1</v>
      </c>
      <c r="U117" s="20">
        <v>32</v>
      </c>
      <c r="V117" s="20">
        <v>96</v>
      </c>
      <c r="W117" s="20" t="s">
        <v>586</v>
      </c>
      <c r="X117" s="20" t="s">
        <v>587</v>
      </c>
      <c r="Y117" s="20"/>
    </row>
    <row r="118" s="2" customFormat="1" ht="40.5" spans="1:25">
      <c r="A118" s="20">
        <f t="shared" si="1"/>
        <v>112</v>
      </c>
      <c r="B118" s="20" t="s">
        <v>80</v>
      </c>
      <c r="C118" s="20" t="s">
        <v>107</v>
      </c>
      <c r="D118" s="20" t="s">
        <v>108</v>
      </c>
      <c r="E118" s="20" t="s">
        <v>576</v>
      </c>
      <c r="F118" s="20" t="s">
        <v>579</v>
      </c>
      <c r="G118" s="39" t="s">
        <v>588</v>
      </c>
      <c r="H118" s="20" t="s">
        <v>102</v>
      </c>
      <c r="I118" s="20" t="s">
        <v>579</v>
      </c>
      <c r="J118" s="33">
        <v>45870</v>
      </c>
      <c r="K118" s="34">
        <v>45901</v>
      </c>
      <c r="L118" s="20" t="s">
        <v>579</v>
      </c>
      <c r="M118" s="38" t="s">
        <v>589</v>
      </c>
      <c r="N118" s="39">
        <f t="shared" si="2"/>
        <v>90</v>
      </c>
      <c r="O118" s="20">
        <v>75</v>
      </c>
      <c r="P118" s="20">
        <v>15</v>
      </c>
      <c r="Q118" s="20">
        <v>1</v>
      </c>
      <c r="R118" s="20">
        <v>850</v>
      </c>
      <c r="S118" s="20">
        <v>3207</v>
      </c>
      <c r="T118" s="20">
        <v>1</v>
      </c>
      <c r="U118" s="20">
        <v>97</v>
      </c>
      <c r="V118" s="20">
        <v>269</v>
      </c>
      <c r="W118" s="20" t="s">
        <v>590</v>
      </c>
      <c r="X118" s="20" t="s">
        <v>587</v>
      </c>
      <c r="Y118" s="20"/>
    </row>
    <row r="119" s="2" customFormat="1" ht="40.5" spans="1:25">
      <c r="A119" s="20">
        <f t="shared" si="1"/>
        <v>113</v>
      </c>
      <c r="B119" s="20" t="s">
        <v>80</v>
      </c>
      <c r="C119" s="20" t="s">
        <v>107</v>
      </c>
      <c r="D119" s="20" t="s">
        <v>108</v>
      </c>
      <c r="E119" s="20" t="s">
        <v>576</v>
      </c>
      <c r="F119" s="20" t="s">
        <v>579</v>
      </c>
      <c r="G119" s="39" t="s">
        <v>591</v>
      </c>
      <c r="H119" s="20" t="s">
        <v>102</v>
      </c>
      <c r="I119" s="20" t="s">
        <v>579</v>
      </c>
      <c r="J119" s="33">
        <v>45870</v>
      </c>
      <c r="K119" s="34">
        <v>45931</v>
      </c>
      <c r="L119" s="20" t="s">
        <v>579</v>
      </c>
      <c r="M119" s="38" t="s">
        <v>592</v>
      </c>
      <c r="N119" s="39">
        <f t="shared" si="2"/>
        <v>187</v>
      </c>
      <c r="O119" s="20">
        <v>162</v>
      </c>
      <c r="P119" s="20">
        <v>25</v>
      </c>
      <c r="Q119" s="20">
        <v>1</v>
      </c>
      <c r="R119" s="20">
        <v>278</v>
      </c>
      <c r="S119" s="20">
        <v>1112</v>
      </c>
      <c r="T119" s="20">
        <v>1</v>
      </c>
      <c r="U119" s="20">
        <v>35</v>
      </c>
      <c r="V119" s="20">
        <v>105</v>
      </c>
      <c r="W119" s="20" t="s">
        <v>590</v>
      </c>
      <c r="X119" s="20" t="s">
        <v>587</v>
      </c>
      <c r="Y119" s="20"/>
    </row>
    <row r="120" s="2" customFormat="1" ht="40.5" spans="1:25">
      <c r="A120" s="20">
        <f t="shared" si="1"/>
        <v>114</v>
      </c>
      <c r="B120" s="20" t="s">
        <v>80</v>
      </c>
      <c r="C120" s="20" t="s">
        <v>107</v>
      </c>
      <c r="D120" s="20" t="s">
        <v>108</v>
      </c>
      <c r="E120" s="20" t="s">
        <v>576</v>
      </c>
      <c r="F120" s="20" t="s">
        <v>579</v>
      </c>
      <c r="G120" s="39" t="s">
        <v>593</v>
      </c>
      <c r="H120" s="20" t="s">
        <v>102</v>
      </c>
      <c r="I120" s="20" t="s">
        <v>579</v>
      </c>
      <c r="J120" s="34">
        <v>45901</v>
      </c>
      <c r="K120" s="34">
        <v>45931</v>
      </c>
      <c r="L120" s="20" t="s">
        <v>579</v>
      </c>
      <c r="M120" s="38" t="s">
        <v>594</v>
      </c>
      <c r="N120" s="39">
        <f t="shared" si="2"/>
        <v>225</v>
      </c>
      <c r="O120" s="20">
        <v>205</v>
      </c>
      <c r="P120" s="20">
        <v>20</v>
      </c>
      <c r="Q120" s="20">
        <v>1</v>
      </c>
      <c r="R120" s="20">
        <v>252</v>
      </c>
      <c r="S120" s="20">
        <v>1008</v>
      </c>
      <c r="T120" s="20">
        <v>1</v>
      </c>
      <c r="U120" s="20">
        <v>27</v>
      </c>
      <c r="V120" s="20">
        <v>81</v>
      </c>
      <c r="W120" s="20" t="s">
        <v>590</v>
      </c>
      <c r="X120" s="20" t="s">
        <v>587</v>
      </c>
      <c r="Y120" s="20"/>
    </row>
    <row r="121" s="2" customFormat="1" ht="40.5" spans="1:25">
      <c r="A121" s="20">
        <f t="shared" si="1"/>
        <v>115</v>
      </c>
      <c r="B121" s="38" t="s">
        <v>88</v>
      </c>
      <c r="C121" s="38" t="s">
        <v>200</v>
      </c>
      <c r="D121" s="20" t="s">
        <v>595</v>
      </c>
      <c r="E121" s="20" t="s">
        <v>576</v>
      </c>
      <c r="F121" s="20" t="s">
        <v>579</v>
      </c>
      <c r="G121" s="39" t="s">
        <v>596</v>
      </c>
      <c r="H121" s="20" t="s">
        <v>85</v>
      </c>
      <c r="I121" s="20" t="s">
        <v>579</v>
      </c>
      <c r="J121" s="33">
        <v>45870</v>
      </c>
      <c r="K121" s="33">
        <v>45870</v>
      </c>
      <c r="L121" s="20" t="s">
        <v>579</v>
      </c>
      <c r="M121" s="38" t="s">
        <v>597</v>
      </c>
      <c r="N121" s="39">
        <f t="shared" si="2"/>
        <v>550</v>
      </c>
      <c r="O121" s="20">
        <v>280</v>
      </c>
      <c r="P121" s="20">
        <v>270</v>
      </c>
      <c r="Q121" s="20">
        <v>1</v>
      </c>
      <c r="R121" s="20">
        <v>850</v>
      </c>
      <c r="S121" s="20">
        <v>3207</v>
      </c>
      <c r="T121" s="20">
        <v>1</v>
      </c>
      <c r="U121" s="20">
        <v>97</v>
      </c>
      <c r="V121" s="20">
        <v>269</v>
      </c>
      <c r="W121" s="20" t="s">
        <v>598</v>
      </c>
      <c r="X121" s="20" t="s">
        <v>599</v>
      </c>
      <c r="Y121" s="39"/>
    </row>
    <row r="122" s="2" customFormat="1" ht="40.5" spans="1:25">
      <c r="A122" s="20">
        <f t="shared" si="1"/>
        <v>116</v>
      </c>
      <c r="B122" s="38" t="s">
        <v>88</v>
      </c>
      <c r="C122" s="38" t="s">
        <v>200</v>
      </c>
      <c r="D122" s="20" t="s">
        <v>600</v>
      </c>
      <c r="E122" s="20" t="s">
        <v>576</v>
      </c>
      <c r="F122" s="20" t="s">
        <v>579</v>
      </c>
      <c r="G122" s="39" t="s">
        <v>601</v>
      </c>
      <c r="H122" s="20" t="s">
        <v>85</v>
      </c>
      <c r="I122" s="20" t="s">
        <v>579</v>
      </c>
      <c r="J122" s="33">
        <v>45870</v>
      </c>
      <c r="K122" s="33">
        <v>45870</v>
      </c>
      <c r="L122" s="20" t="s">
        <v>579</v>
      </c>
      <c r="M122" s="38" t="s">
        <v>602</v>
      </c>
      <c r="N122" s="39">
        <v>300</v>
      </c>
      <c r="O122" s="20">
        <v>60</v>
      </c>
      <c r="P122" s="20">
        <v>240</v>
      </c>
      <c r="Q122" s="20">
        <v>1</v>
      </c>
      <c r="R122" s="20">
        <v>850</v>
      </c>
      <c r="S122" s="20">
        <v>3207</v>
      </c>
      <c r="T122" s="20">
        <v>1</v>
      </c>
      <c r="U122" s="20">
        <v>97</v>
      </c>
      <c r="V122" s="20">
        <v>269</v>
      </c>
      <c r="W122" s="20" t="s">
        <v>603</v>
      </c>
      <c r="X122" s="20" t="s">
        <v>599</v>
      </c>
      <c r="Y122" s="39" t="s">
        <v>604</v>
      </c>
    </row>
    <row r="123" s="2" customFormat="1" ht="40.5" spans="1:25">
      <c r="A123" s="20">
        <f t="shared" si="1"/>
        <v>117</v>
      </c>
      <c r="B123" s="20" t="s">
        <v>80</v>
      </c>
      <c r="C123" s="20" t="s">
        <v>107</v>
      </c>
      <c r="D123" s="20" t="s">
        <v>108</v>
      </c>
      <c r="E123" s="39" t="s">
        <v>576</v>
      </c>
      <c r="F123" s="38" t="s">
        <v>605</v>
      </c>
      <c r="G123" s="39" t="s">
        <v>606</v>
      </c>
      <c r="H123" s="39" t="s">
        <v>85</v>
      </c>
      <c r="I123" s="38" t="s">
        <v>607</v>
      </c>
      <c r="J123" s="33">
        <v>45870</v>
      </c>
      <c r="K123" s="34">
        <v>45901</v>
      </c>
      <c r="L123" s="39" t="s">
        <v>605</v>
      </c>
      <c r="M123" s="39" t="s">
        <v>608</v>
      </c>
      <c r="N123" s="39">
        <v>21</v>
      </c>
      <c r="O123" s="39">
        <v>20</v>
      </c>
      <c r="P123" s="39">
        <v>1</v>
      </c>
      <c r="Q123" s="39">
        <v>1</v>
      </c>
      <c r="R123" s="39">
        <v>78</v>
      </c>
      <c r="S123" s="39">
        <v>326</v>
      </c>
      <c r="T123" s="39">
        <v>1</v>
      </c>
      <c r="U123" s="39">
        <v>9</v>
      </c>
      <c r="V123" s="39">
        <v>43</v>
      </c>
      <c r="W123" s="20" t="s">
        <v>590</v>
      </c>
      <c r="X123" s="20" t="s">
        <v>587</v>
      </c>
      <c r="Y123" s="39" t="s">
        <v>604</v>
      </c>
    </row>
    <row r="124" s="2" customFormat="1" ht="40.5" spans="1:25">
      <c r="A124" s="20">
        <f t="shared" si="1"/>
        <v>118</v>
      </c>
      <c r="B124" s="20" t="s">
        <v>80</v>
      </c>
      <c r="C124" s="20" t="s">
        <v>270</v>
      </c>
      <c r="D124" s="20" t="s">
        <v>287</v>
      </c>
      <c r="E124" s="39" t="s">
        <v>576</v>
      </c>
      <c r="F124" s="38" t="s">
        <v>605</v>
      </c>
      <c r="G124" s="39" t="s">
        <v>609</v>
      </c>
      <c r="H124" s="39" t="s">
        <v>85</v>
      </c>
      <c r="I124" s="38" t="s">
        <v>610</v>
      </c>
      <c r="J124" s="33">
        <v>45962</v>
      </c>
      <c r="K124" s="33">
        <v>46082</v>
      </c>
      <c r="L124" s="39" t="s">
        <v>605</v>
      </c>
      <c r="M124" s="39" t="s">
        <v>611</v>
      </c>
      <c r="N124" s="39">
        <v>100</v>
      </c>
      <c r="O124" s="39">
        <v>100</v>
      </c>
      <c r="P124" s="39">
        <v>0</v>
      </c>
      <c r="Q124" s="39">
        <v>1</v>
      </c>
      <c r="R124" s="39">
        <v>346</v>
      </c>
      <c r="S124" s="39">
        <v>724</v>
      </c>
      <c r="T124" s="39">
        <v>1</v>
      </c>
      <c r="U124" s="39">
        <v>5</v>
      </c>
      <c r="V124" s="39">
        <v>18</v>
      </c>
      <c r="W124" s="20" t="s">
        <v>582</v>
      </c>
      <c r="X124" s="20" t="s">
        <v>583</v>
      </c>
      <c r="Y124" s="39"/>
    </row>
    <row r="125" s="2" customFormat="1" ht="40.5" spans="1:25">
      <c r="A125" s="20">
        <f t="shared" si="1"/>
        <v>119</v>
      </c>
      <c r="B125" s="20" t="s">
        <v>80</v>
      </c>
      <c r="C125" s="20" t="s">
        <v>107</v>
      </c>
      <c r="D125" s="20" t="s">
        <v>108</v>
      </c>
      <c r="E125" s="39" t="s">
        <v>576</v>
      </c>
      <c r="F125" s="38" t="s">
        <v>605</v>
      </c>
      <c r="G125" s="39" t="s">
        <v>612</v>
      </c>
      <c r="H125" s="39" t="s">
        <v>85</v>
      </c>
      <c r="I125" s="38" t="s">
        <v>613</v>
      </c>
      <c r="J125" s="33">
        <v>45870</v>
      </c>
      <c r="K125" s="34">
        <v>45901</v>
      </c>
      <c r="L125" s="39" t="s">
        <v>605</v>
      </c>
      <c r="M125" s="39" t="s">
        <v>614</v>
      </c>
      <c r="N125" s="39">
        <v>16</v>
      </c>
      <c r="O125" s="39">
        <v>16</v>
      </c>
      <c r="P125" s="39">
        <v>0</v>
      </c>
      <c r="Q125" s="39">
        <v>1</v>
      </c>
      <c r="R125" s="39">
        <v>92</v>
      </c>
      <c r="S125" s="39">
        <v>368</v>
      </c>
      <c r="T125" s="39">
        <v>1</v>
      </c>
      <c r="U125" s="39">
        <v>7</v>
      </c>
      <c r="V125" s="39">
        <v>24</v>
      </c>
      <c r="W125" s="20" t="s">
        <v>590</v>
      </c>
      <c r="X125" s="20" t="s">
        <v>587</v>
      </c>
      <c r="Y125" s="39"/>
    </row>
    <row r="126" s="2" customFormat="1" ht="40.5" spans="1:25">
      <c r="A126" s="20">
        <f t="shared" si="1"/>
        <v>120</v>
      </c>
      <c r="B126" s="20" t="s">
        <v>80</v>
      </c>
      <c r="C126" s="20" t="s">
        <v>270</v>
      </c>
      <c r="D126" s="20" t="s">
        <v>287</v>
      </c>
      <c r="E126" s="39" t="s">
        <v>576</v>
      </c>
      <c r="F126" s="38" t="s">
        <v>605</v>
      </c>
      <c r="G126" s="39" t="s">
        <v>615</v>
      </c>
      <c r="H126" s="39" t="s">
        <v>85</v>
      </c>
      <c r="I126" s="38" t="s">
        <v>616</v>
      </c>
      <c r="J126" s="33">
        <v>45962</v>
      </c>
      <c r="K126" s="33">
        <v>46082</v>
      </c>
      <c r="L126" s="39" t="s">
        <v>605</v>
      </c>
      <c r="M126" s="39" t="s">
        <v>617</v>
      </c>
      <c r="N126" s="39">
        <v>50</v>
      </c>
      <c r="O126" s="39">
        <v>50</v>
      </c>
      <c r="P126" s="39">
        <v>0</v>
      </c>
      <c r="Q126" s="39">
        <v>1</v>
      </c>
      <c r="R126" s="39">
        <v>176</v>
      </c>
      <c r="S126" s="39">
        <v>516</v>
      </c>
      <c r="T126" s="39">
        <v>1</v>
      </c>
      <c r="U126" s="39">
        <v>8</v>
      </c>
      <c r="V126" s="39">
        <v>32</v>
      </c>
      <c r="W126" s="20" t="s">
        <v>582</v>
      </c>
      <c r="X126" s="20" t="s">
        <v>583</v>
      </c>
      <c r="Y126" s="39"/>
    </row>
    <row r="127" s="2" customFormat="1" ht="40.5" spans="1:25">
      <c r="A127" s="20">
        <f t="shared" si="1"/>
        <v>121</v>
      </c>
      <c r="B127" s="20" t="s">
        <v>80</v>
      </c>
      <c r="C127" s="20" t="s">
        <v>107</v>
      </c>
      <c r="D127" s="20" t="s">
        <v>108</v>
      </c>
      <c r="E127" s="20" t="s">
        <v>576</v>
      </c>
      <c r="F127" s="20" t="s">
        <v>618</v>
      </c>
      <c r="G127" s="20" t="s">
        <v>619</v>
      </c>
      <c r="H127" s="20" t="s">
        <v>102</v>
      </c>
      <c r="I127" s="20" t="s">
        <v>620</v>
      </c>
      <c r="J127" s="33">
        <v>45870</v>
      </c>
      <c r="K127" s="34">
        <v>45931</v>
      </c>
      <c r="L127" s="20" t="s">
        <v>618</v>
      </c>
      <c r="M127" s="20" t="s">
        <v>621</v>
      </c>
      <c r="N127" s="20">
        <v>44</v>
      </c>
      <c r="O127" s="20">
        <v>40</v>
      </c>
      <c r="P127" s="20">
        <v>4</v>
      </c>
      <c r="Q127" s="20">
        <v>1</v>
      </c>
      <c r="R127" s="20">
        <v>56</v>
      </c>
      <c r="S127" s="20">
        <v>194</v>
      </c>
      <c r="T127" s="20">
        <v>1</v>
      </c>
      <c r="U127" s="20">
        <v>3</v>
      </c>
      <c r="V127" s="20">
        <v>5</v>
      </c>
      <c r="W127" s="20" t="s">
        <v>622</v>
      </c>
      <c r="X127" s="20" t="s">
        <v>623</v>
      </c>
      <c r="Y127" s="39" t="s">
        <v>604</v>
      </c>
    </row>
    <row r="128" s="2" customFormat="1" ht="40.5" spans="1:25">
      <c r="A128" s="20">
        <f t="shared" si="1"/>
        <v>122</v>
      </c>
      <c r="B128" s="20" t="s">
        <v>80</v>
      </c>
      <c r="C128" s="20" t="s">
        <v>270</v>
      </c>
      <c r="D128" s="20" t="s">
        <v>287</v>
      </c>
      <c r="E128" s="20" t="s">
        <v>576</v>
      </c>
      <c r="F128" s="20" t="s">
        <v>618</v>
      </c>
      <c r="G128" s="20" t="s">
        <v>624</v>
      </c>
      <c r="H128" s="20" t="s">
        <v>102</v>
      </c>
      <c r="I128" s="20" t="s">
        <v>625</v>
      </c>
      <c r="J128" s="33">
        <v>45962</v>
      </c>
      <c r="K128" s="34">
        <v>45992</v>
      </c>
      <c r="L128" s="20" t="s">
        <v>618</v>
      </c>
      <c r="M128" s="20" t="s">
        <v>626</v>
      </c>
      <c r="N128" s="20">
        <v>330</v>
      </c>
      <c r="O128" s="20">
        <v>280</v>
      </c>
      <c r="P128" s="20">
        <v>50</v>
      </c>
      <c r="Q128" s="20">
        <v>1</v>
      </c>
      <c r="R128" s="20">
        <v>215</v>
      </c>
      <c r="S128" s="20">
        <v>705</v>
      </c>
      <c r="T128" s="20">
        <v>1</v>
      </c>
      <c r="U128" s="20">
        <v>17</v>
      </c>
      <c r="V128" s="20">
        <v>46</v>
      </c>
      <c r="W128" s="20" t="s">
        <v>627</v>
      </c>
      <c r="X128" s="20" t="s">
        <v>628</v>
      </c>
      <c r="Y128" s="39"/>
    </row>
    <row r="129" s="2" customFormat="1" ht="40.5" spans="1:25">
      <c r="A129" s="20">
        <f t="shared" si="1"/>
        <v>123</v>
      </c>
      <c r="B129" s="39" t="s">
        <v>88</v>
      </c>
      <c r="C129" s="23" t="s">
        <v>149</v>
      </c>
      <c r="D129" s="20" t="s">
        <v>629</v>
      </c>
      <c r="E129" s="39" t="s">
        <v>576</v>
      </c>
      <c r="F129" s="38" t="s">
        <v>618</v>
      </c>
      <c r="G129" s="39" t="s">
        <v>630</v>
      </c>
      <c r="H129" s="39" t="s">
        <v>85</v>
      </c>
      <c r="I129" s="38" t="s">
        <v>631</v>
      </c>
      <c r="J129" s="34">
        <v>45901</v>
      </c>
      <c r="K129" s="34">
        <v>45992</v>
      </c>
      <c r="L129" s="39" t="s">
        <v>618</v>
      </c>
      <c r="M129" s="39" t="s">
        <v>632</v>
      </c>
      <c r="N129" s="39">
        <v>50</v>
      </c>
      <c r="O129" s="39">
        <v>50</v>
      </c>
      <c r="P129" s="39">
        <v>0</v>
      </c>
      <c r="Q129" s="20">
        <v>1</v>
      </c>
      <c r="R129" s="20">
        <v>215</v>
      </c>
      <c r="S129" s="20">
        <v>705</v>
      </c>
      <c r="T129" s="20">
        <v>1</v>
      </c>
      <c r="U129" s="20">
        <v>17</v>
      </c>
      <c r="V129" s="20">
        <v>46</v>
      </c>
      <c r="W129" s="39" t="s">
        <v>632</v>
      </c>
      <c r="X129" s="20" t="s">
        <v>599</v>
      </c>
      <c r="Y129" s="39"/>
    </row>
    <row r="130" s="2" customFormat="1" ht="40.5" spans="1:25">
      <c r="A130" s="20">
        <f t="shared" si="1"/>
        <v>124</v>
      </c>
      <c r="B130" s="20" t="s">
        <v>88</v>
      </c>
      <c r="C130" s="23" t="s">
        <v>149</v>
      </c>
      <c r="D130" s="20" t="s">
        <v>629</v>
      </c>
      <c r="E130" s="20" t="s">
        <v>576</v>
      </c>
      <c r="F130" s="20" t="s">
        <v>633</v>
      </c>
      <c r="G130" s="20" t="s">
        <v>634</v>
      </c>
      <c r="H130" s="20" t="s">
        <v>85</v>
      </c>
      <c r="I130" s="20" t="s">
        <v>635</v>
      </c>
      <c r="J130" s="33">
        <v>45870</v>
      </c>
      <c r="K130" s="34">
        <v>45992</v>
      </c>
      <c r="L130" s="20" t="s">
        <v>633</v>
      </c>
      <c r="M130" s="20" t="s">
        <v>636</v>
      </c>
      <c r="N130" s="20">
        <v>45</v>
      </c>
      <c r="O130" s="20">
        <v>44</v>
      </c>
      <c r="P130" s="20">
        <v>1</v>
      </c>
      <c r="Q130" s="20">
        <v>1</v>
      </c>
      <c r="R130" s="20">
        <v>215</v>
      </c>
      <c r="S130" s="20">
        <v>705</v>
      </c>
      <c r="T130" s="20">
        <v>1</v>
      </c>
      <c r="U130" s="20">
        <v>103</v>
      </c>
      <c r="V130" s="20">
        <v>257</v>
      </c>
      <c r="W130" s="20" t="s">
        <v>637</v>
      </c>
      <c r="X130" s="20" t="s">
        <v>638</v>
      </c>
      <c r="Y130" s="39"/>
    </row>
    <row r="131" s="2" customFormat="1" ht="40.5" spans="1:25">
      <c r="A131" s="20">
        <f t="shared" si="1"/>
        <v>125</v>
      </c>
      <c r="B131" s="20" t="s">
        <v>88</v>
      </c>
      <c r="C131" s="23" t="s">
        <v>149</v>
      </c>
      <c r="D131" s="20" t="s">
        <v>639</v>
      </c>
      <c r="E131" s="20" t="s">
        <v>576</v>
      </c>
      <c r="F131" s="20" t="s">
        <v>633</v>
      </c>
      <c r="G131" s="20" t="s">
        <v>639</v>
      </c>
      <c r="H131" s="20" t="s">
        <v>85</v>
      </c>
      <c r="I131" s="20" t="s">
        <v>635</v>
      </c>
      <c r="J131" s="33">
        <v>45870</v>
      </c>
      <c r="K131" s="34">
        <v>45992</v>
      </c>
      <c r="L131" s="20" t="s">
        <v>633</v>
      </c>
      <c r="M131" s="20" t="s">
        <v>640</v>
      </c>
      <c r="N131" s="20">
        <v>55</v>
      </c>
      <c r="O131" s="20">
        <v>45</v>
      </c>
      <c r="P131" s="20">
        <v>10</v>
      </c>
      <c r="Q131" s="20">
        <v>1</v>
      </c>
      <c r="R131" s="20">
        <v>215</v>
      </c>
      <c r="S131" s="20">
        <v>705</v>
      </c>
      <c r="T131" s="20">
        <v>1</v>
      </c>
      <c r="U131" s="20">
        <v>103</v>
      </c>
      <c r="V131" s="20">
        <v>257</v>
      </c>
      <c r="W131" s="20" t="s">
        <v>641</v>
      </c>
      <c r="X131" s="20" t="s">
        <v>642</v>
      </c>
      <c r="Y131" s="39"/>
    </row>
    <row r="132" s="2" customFormat="1" ht="40.5" spans="1:25">
      <c r="A132" s="20">
        <f t="shared" si="1"/>
        <v>126</v>
      </c>
      <c r="B132" s="20" t="s">
        <v>80</v>
      </c>
      <c r="C132" s="20" t="s">
        <v>107</v>
      </c>
      <c r="D132" s="20" t="s">
        <v>108</v>
      </c>
      <c r="E132" s="20" t="s">
        <v>576</v>
      </c>
      <c r="F132" s="20" t="s">
        <v>643</v>
      </c>
      <c r="G132" s="20" t="s">
        <v>644</v>
      </c>
      <c r="H132" s="20" t="s">
        <v>85</v>
      </c>
      <c r="I132" s="20" t="s">
        <v>643</v>
      </c>
      <c r="J132" s="34">
        <v>45901</v>
      </c>
      <c r="K132" s="34">
        <v>45931</v>
      </c>
      <c r="L132" s="20" t="s">
        <v>643</v>
      </c>
      <c r="M132" s="20" t="s">
        <v>645</v>
      </c>
      <c r="N132" s="20">
        <v>25</v>
      </c>
      <c r="O132" s="20">
        <v>20</v>
      </c>
      <c r="P132" s="20">
        <v>5</v>
      </c>
      <c r="Q132" s="20">
        <v>1</v>
      </c>
      <c r="R132" s="20">
        <v>1788</v>
      </c>
      <c r="S132" s="20">
        <v>7088</v>
      </c>
      <c r="T132" s="20">
        <v>1</v>
      </c>
      <c r="U132" s="20">
        <v>10</v>
      </c>
      <c r="V132" s="20">
        <v>33</v>
      </c>
      <c r="W132" s="20" t="s">
        <v>646</v>
      </c>
      <c r="X132" s="38" t="s">
        <v>647</v>
      </c>
      <c r="Y132" s="39" t="s">
        <v>648</v>
      </c>
    </row>
    <row r="133" s="2" customFormat="1" ht="40.5" spans="1:25">
      <c r="A133" s="20">
        <f t="shared" si="1"/>
        <v>127</v>
      </c>
      <c r="B133" s="20" t="s">
        <v>80</v>
      </c>
      <c r="C133" s="20" t="s">
        <v>107</v>
      </c>
      <c r="D133" s="20" t="s">
        <v>649</v>
      </c>
      <c r="E133" s="20" t="s">
        <v>576</v>
      </c>
      <c r="F133" s="20" t="s">
        <v>643</v>
      </c>
      <c r="G133" s="20" t="s">
        <v>650</v>
      </c>
      <c r="H133" s="20" t="s">
        <v>85</v>
      </c>
      <c r="I133" s="20" t="s">
        <v>643</v>
      </c>
      <c r="J133" s="33">
        <v>45870</v>
      </c>
      <c r="K133" s="34">
        <v>45992</v>
      </c>
      <c r="L133" s="20" t="s">
        <v>643</v>
      </c>
      <c r="M133" s="20" t="s">
        <v>651</v>
      </c>
      <c r="N133" s="20">
        <v>50</v>
      </c>
      <c r="O133" s="20">
        <v>40</v>
      </c>
      <c r="P133" s="20">
        <v>10</v>
      </c>
      <c r="Q133" s="20">
        <v>1</v>
      </c>
      <c r="R133" s="20">
        <v>1788</v>
      </c>
      <c r="S133" s="20">
        <v>7088</v>
      </c>
      <c r="T133" s="20">
        <v>1</v>
      </c>
      <c r="U133" s="20">
        <v>13</v>
      </c>
      <c r="V133" s="20">
        <v>46</v>
      </c>
      <c r="W133" s="20" t="s">
        <v>652</v>
      </c>
      <c r="X133" s="20" t="s">
        <v>652</v>
      </c>
      <c r="Y133" s="39"/>
    </row>
    <row r="134" s="2" customFormat="1" ht="40.5" spans="1:25">
      <c r="A134" s="20">
        <f t="shared" si="1"/>
        <v>128</v>
      </c>
      <c r="B134" s="20" t="s">
        <v>80</v>
      </c>
      <c r="C134" s="20" t="s">
        <v>107</v>
      </c>
      <c r="D134" s="20" t="s">
        <v>108</v>
      </c>
      <c r="E134" s="20" t="s">
        <v>576</v>
      </c>
      <c r="F134" s="20" t="s">
        <v>643</v>
      </c>
      <c r="G134" s="20" t="s">
        <v>653</v>
      </c>
      <c r="H134" s="20" t="s">
        <v>85</v>
      </c>
      <c r="I134" s="20" t="s">
        <v>643</v>
      </c>
      <c r="J134" s="33">
        <v>45870</v>
      </c>
      <c r="K134" s="34">
        <v>45992</v>
      </c>
      <c r="L134" s="20" t="s">
        <v>643</v>
      </c>
      <c r="M134" s="20" t="s">
        <v>654</v>
      </c>
      <c r="N134" s="20">
        <v>15</v>
      </c>
      <c r="O134" s="20">
        <v>10</v>
      </c>
      <c r="P134" s="20">
        <v>5</v>
      </c>
      <c r="Q134" s="20">
        <v>1</v>
      </c>
      <c r="R134" s="20">
        <v>1788</v>
      </c>
      <c r="S134" s="20">
        <v>7088</v>
      </c>
      <c r="T134" s="20">
        <v>1</v>
      </c>
      <c r="U134" s="20">
        <v>13</v>
      </c>
      <c r="V134" s="20">
        <v>46</v>
      </c>
      <c r="W134" s="20" t="s">
        <v>646</v>
      </c>
      <c r="X134" s="38" t="s">
        <v>647</v>
      </c>
      <c r="Y134" s="39"/>
    </row>
    <row r="135" s="2" customFormat="1" ht="40.5" spans="1:25">
      <c r="A135" s="20">
        <f t="shared" ref="A135:A198" si="3">ROW(A135)-6</f>
        <v>129</v>
      </c>
      <c r="B135" s="20" t="s">
        <v>80</v>
      </c>
      <c r="C135" s="20" t="s">
        <v>107</v>
      </c>
      <c r="D135" s="20" t="s">
        <v>444</v>
      </c>
      <c r="E135" s="20" t="s">
        <v>576</v>
      </c>
      <c r="F135" s="20" t="s">
        <v>643</v>
      </c>
      <c r="G135" s="20" t="s">
        <v>655</v>
      </c>
      <c r="H135" s="20" t="s">
        <v>85</v>
      </c>
      <c r="I135" s="20" t="s">
        <v>643</v>
      </c>
      <c r="J135" s="33">
        <v>45870</v>
      </c>
      <c r="K135" s="34">
        <v>45931</v>
      </c>
      <c r="L135" s="20" t="s">
        <v>643</v>
      </c>
      <c r="M135" s="20" t="s">
        <v>656</v>
      </c>
      <c r="N135" s="20">
        <v>15</v>
      </c>
      <c r="O135" s="20">
        <v>10</v>
      </c>
      <c r="P135" s="20">
        <v>5</v>
      </c>
      <c r="Q135" s="20">
        <v>1</v>
      </c>
      <c r="R135" s="20">
        <v>800</v>
      </c>
      <c r="S135" s="20">
        <v>2400</v>
      </c>
      <c r="T135" s="20">
        <v>1</v>
      </c>
      <c r="U135" s="20">
        <v>13</v>
      </c>
      <c r="V135" s="20">
        <v>46</v>
      </c>
      <c r="W135" s="20" t="s">
        <v>652</v>
      </c>
      <c r="X135" s="20" t="s">
        <v>652</v>
      </c>
      <c r="Y135" s="39"/>
    </row>
    <row r="136" s="2" customFormat="1" ht="40.5" spans="1:25">
      <c r="A136" s="20">
        <f t="shared" si="3"/>
        <v>130</v>
      </c>
      <c r="B136" s="20" t="s">
        <v>88</v>
      </c>
      <c r="C136" s="38" t="s">
        <v>200</v>
      </c>
      <c r="D136" s="20" t="s">
        <v>657</v>
      </c>
      <c r="E136" s="20" t="s">
        <v>576</v>
      </c>
      <c r="F136" s="20" t="s">
        <v>643</v>
      </c>
      <c r="G136" s="20" t="s">
        <v>658</v>
      </c>
      <c r="H136" s="20" t="s">
        <v>85</v>
      </c>
      <c r="I136" s="20" t="s">
        <v>643</v>
      </c>
      <c r="J136" s="33">
        <v>45870</v>
      </c>
      <c r="K136" s="34">
        <v>45992</v>
      </c>
      <c r="L136" s="20" t="s">
        <v>643</v>
      </c>
      <c r="M136" s="20" t="s">
        <v>659</v>
      </c>
      <c r="N136" s="20">
        <v>100</v>
      </c>
      <c r="O136" s="20">
        <v>80</v>
      </c>
      <c r="P136" s="20">
        <v>20</v>
      </c>
      <c r="Q136" s="20">
        <v>1</v>
      </c>
      <c r="R136" s="20">
        <v>1788</v>
      </c>
      <c r="S136" s="20">
        <v>7088</v>
      </c>
      <c r="T136" s="20">
        <v>1</v>
      </c>
      <c r="U136" s="20">
        <v>13</v>
      </c>
      <c r="V136" s="20">
        <v>46</v>
      </c>
      <c r="W136" s="20" t="s">
        <v>660</v>
      </c>
      <c r="X136" s="20" t="s">
        <v>661</v>
      </c>
      <c r="Y136" s="39"/>
    </row>
    <row r="137" s="2" customFormat="1" ht="40.5" spans="1:25">
      <c r="A137" s="20">
        <f t="shared" si="3"/>
        <v>131</v>
      </c>
      <c r="B137" s="20" t="s">
        <v>80</v>
      </c>
      <c r="C137" s="20" t="s">
        <v>107</v>
      </c>
      <c r="D137" s="20" t="s">
        <v>108</v>
      </c>
      <c r="E137" s="20" t="s">
        <v>576</v>
      </c>
      <c r="F137" s="20" t="s">
        <v>643</v>
      </c>
      <c r="G137" s="20" t="s">
        <v>662</v>
      </c>
      <c r="H137" s="20" t="s">
        <v>85</v>
      </c>
      <c r="I137" s="20" t="s">
        <v>643</v>
      </c>
      <c r="J137" s="33">
        <v>45901</v>
      </c>
      <c r="K137" s="34">
        <v>45931</v>
      </c>
      <c r="L137" s="20" t="s">
        <v>643</v>
      </c>
      <c r="M137" s="38" t="s">
        <v>663</v>
      </c>
      <c r="N137" s="38">
        <v>30</v>
      </c>
      <c r="O137" s="20">
        <v>25</v>
      </c>
      <c r="P137" s="20">
        <v>5</v>
      </c>
      <c r="Q137" s="20">
        <v>1</v>
      </c>
      <c r="R137" s="20">
        <v>1788</v>
      </c>
      <c r="S137" s="20">
        <v>7088</v>
      </c>
      <c r="T137" s="20">
        <v>1</v>
      </c>
      <c r="U137" s="20">
        <v>13</v>
      </c>
      <c r="V137" s="20">
        <v>46</v>
      </c>
      <c r="W137" s="20" t="s">
        <v>646</v>
      </c>
      <c r="X137" s="38" t="s">
        <v>647</v>
      </c>
      <c r="Y137" s="42"/>
    </row>
    <row r="138" s="2" customFormat="1" ht="40.5" spans="1:25">
      <c r="A138" s="20">
        <f t="shared" si="3"/>
        <v>132</v>
      </c>
      <c r="B138" s="20" t="s">
        <v>80</v>
      </c>
      <c r="C138" s="20" t="s">
        <v>107</v>
      </c>
      <c r="D138" s="20" t="s">
        <v>108</v>
      </c>
      <c r="E138" s="20" t="s">
        <v>576</v>
      </c>
      <c r="F138" s="20" t="s">
        <v>643</v>
      </c>
      <c r="G138" s="20" t="s">
        <v>664</v>
      </c>
      <c r="H138" s="20" t="s">
        <v>85</v>
      </c>
      <c r="I138" s="20" t="s">
        <v>643</v>
      </c>
      <c r="J138" s="33">
        <v>45901</v>
      </c>
      <c r="K138" s="34">
        <v>45931</v>
      </c>
      <c r="L138" s="20" t="s">
        <v>643</v>
      </c>
      <c r="M138" s="38" t="s">
        <v>665</v>
      </c>
      <c r="N138" s="38">
        <v>8</v>
      </c>
      <c r="O138" s="20">
        <v>6</v>
      </c>
      <c r="P138" s="20">
        <v>2</v>
      </c>
      <c r="Q138" s="20">
        <v>1</v>
      </c>
      <c r="R138" s="20">
        <v>1788</v>
      </c>
      <c r="S138" s="20">
        <v>7088</v>
      </c>
      <c r="T138" s="20">
        <v>1</v>
      </c>
      <c r="U138" s="20">
        <v>13</v>
      </c>
      <c r="V138" s="20">
        <v>46</v>
      </c>
      <c r="W138" s="20" t="s">
        <v>646</v>
      </c>
      <c r="X138" s="38" t="s">
        <v>647</v>
      </c>
      <c r="Y138" s="38"/>
    </row>
    <row r="139" s="2" customFormat="1" ht="40.5" spans="1:25">
      <c r="A139" s="20">
        <f t="shared" si="3"/>
        <v>133</v>
      </c>
      <c r="B139" s="20" t="s">
        <v>80</v>
      </c>
      <c r="C139" s="20" t="s">
        <v>107</v>
      </c>
      <c r="D139" s="20" t="s">
        <v>108</v>
      </c>
      <c r="E139" s="20" t="s">
        <v>576</v>
      </c>
      <c r="F139" s="20" t="s">
        <v>643</v>
      </c>
      <c r="G139" s="38" t="s">
        <v>666</v>
      </c>
      <c r="H139" s="20" t="s">
        <v>85</v>
      </c>
      <c r="I139" s="20" t="s">
        <v>643</v>
      </c>
      <c r="J139" s="33">
        <v>45901</v>
      </c>
      <c r="K139" s="34">
        <v>45931</v>
      </c>
      <c r="L139" s="20" t="s">
        <v>643</v>
      </c>
      <c r="M139" s="38" t="s">
        <v>667</v>
      </c>
      <c r="N139" s="38">
        <v>110</v>
      </c>
      <c r="O139" s="20">
        <v>90</v>
      </c>
      <c r="P139" s="20">
        <v>20</v>
      </c>
      <c r="Q139" s="20">
        <v>1</v>
      </c>
      <c r="R139" s="20">
        <v>1788</v>
      </c>
      <c r="S139" s="20">
        <v>7088</v>
      </c>
      <c r="T139" s="20">
        <v>1</v>
      </c>
      <c r="U139" s="20">
        <v>13</v>
      </c>
      <c r="V139" s="20">
        <v>46</v>
      </c>
      <c r="W139" s="20" t="s">
        <v>646</v>
      </c>
      <c r="X139" s="38" t="s">
        <v>647</v>
      </c>
      <c r="Y139" s="39"/>
    </row>
    <row r="140" s="2" customFormat="1" ht="40.5" spans="1:25">
      <c r="A140" s="20">
        <f t="shared" si="3"/>
        <v>134</v>
      </c>
      <c r="B140" s="20" t="s">
        <v>80</v>
      </c>
      <c r="C140" s="20" t="s">
        <v>270</v>
      </c>
      <c r="D140" s="20" t="s">
        <v>287</v>
      </c>
      <c r="E140" s="20" t="s">
        <v>576</v>
      </c>
      <c r="F140" s="20" t="s">
        <v>668</v>
      </c>
      <c r="G140" s="20" t="s">
        <v>669</v>
      </c>
      <c r="H140" s="20" t="s">
        <v>85</v>
      </c>
      <c r="I140" s="20" t="s">
        <v>670</v>
      </c>
      <c r="J140" s="34">
        <v>45931</v>
      </c>
      <c r="K140" s="34">
        <v>45992</v>
      </c>
      <c r="L140" s="20" t="s">
        <v>668</v>
      </c>
      <c r="M140" s="20" t="s">
        <v>671</v>
      </c>
      <c r="N140" s="20">
        <v>15</v>
      </c>
      <c r="O140" s="20">
        <v>15</v>
      </c>
      <c r="P140" s="20">
        <v>0</v>
      </c>
      <c r="Q140" s="20">
        <v>1</v>
      </c>
      <c r="R140" s="20">
        <v>94</v>
      </c>
      <c r="S140" s="20">
        <v>219</v>
      </c>
      <c r="T140" s="20">
        <v>1</v>
      </c>
      <c r="U140" s="20">
        <v>10</v>
      </c>
      <c r="V140" s="20">
        <v>26</v>
      </c>
      <c r="W140" s="38" t="s">
        <v>672</v>
      </c>
      <c r="X140" s="23" t="s">
        <v>673</v>
      </c>
      <c r="Y140" s="39"/>
    </row>
    <row r="141" s="2" customFormat="1" ht="40.5" spans="1:25">
      <c r="A141" s="20">
        <f t="shared" si="3"/>
        <v>135</v>
      </c>
      <c r="B141" s="20" t="s">
        <v>88</v>
      </c>
      <c r="C141" s="38" t="s">
        <v>200</v>
      </c>
      <c r="D141" s="20" t="s">
        <v>674</v>
      </c>
      <c r="E141" s="20" t="s">
        <v>576</v>
      </c>
      <c r="F141" s="20" t="s">
        <v>668</v>
      </c>
      <c r="G141" s="20" t="s">
        <v>675</v>
      </c>
      <c r="H141" s="20" t="s">
        <v>85</v>
      </c>
      <c r="I141" s="20" t="s">
        <v>676</v>
      </c>
      <c r="J141" s="34">
        <v>45931</v>
      </c>
      <c r="K141" s="34">
        <v>45992</v>
      </c>
      <c r="L141" s="20" t="s">
        <v>668</v>
      </c>
      <c r="M141" s="20" t="s">
        <v>677</v>
      </c>
      <c r="N141" s="20">
        <v>60</v>
      </c>
      <c r="O141" s="20">
        <v>60</v>
      </c>
      <c r="P141" s="20">
        <v>0</v>
      </c>
      <c r="Q141" s="20">
        <v>1</v>
      </c>
      <c r="R141" s="20">
        <v>34</v>
      </c>
      <c r="S141" s="20">
        <v>92</v>
      </c>
      <c r="T141" s="20">
        <v>1</v>
      </c>
      <c r="U141" s="20">
        <v>4</v>
      </c>
      <c r="V141" s="20">
        <v>11</v>
      </c>
      <c r="W141" s="38" t="s">
        <v>678</v>
      </c>
      <c r="X141" s="23" t="s">
        <v>673</v>
      </c>
      <c r="Y141" s="39"/>
    </row>
    <row r="142" s="2" customFormat="1" ht="40.5" spans="1:25">
      <c r="A142" s="20">
        <f t="shared" si="3"/>
        <v>136</v>
      </c>
      <c r="B142" s="20" t="s">
        <v>88</v>
      </c>
      <c r="C142" s="38" t="s">
        <v>200</v>
      </c>
      <c r="D142" s="20" t="s">
        <v>679</v>
      </c>
      <c r="E142" s="20" t="s">
        <v>576</v>
      </c>
      <c r="F142" s="20" t="s">
        <v>680</v>
      </c>
      <c r="G142" s="20" t="s">
        <v>679</v>
      </c>
      <c r="H142" s="20" t="s">
        <v>85</v>
      </c>
      <c r="I142" s="20" t="s">
        <v>681</v>
      </c>
      <c r="J142" s="33">
        <v>45870</v>
      </c>
      <c r="K142" s="34">
        <v>45992</v>
      </c>
      <c r="L142" s="20" t="s">
        <v>680</v>
      </c>
      <c r="M142" s="20" t="s">
        <v>682</v>
      </c>
      <c r="N142" s="20">
        <v>120</v>
      </c>
      <c r="O142" s="20">
        <v>120</v>
      </c>
      <c r="P142" s="20">
        <v>0</v>
      </c>
      <c r="Q142" s="20">
        <v>1</v>
      </c>
      <c r="R142" s="38">
        <v>756</v>
      </c>
      <c r="S142" s="38">
        <v>3280</v>
      </c>
      <c r="T142" s="38">
        <v>1</v>
      </c>
      <c r="U142" s="38">
        <v>120</v>
      </c>
      <c r="V142" s="38">
        <v>337</v>
      </c>
      <c r="W142" s="20" t="s">
        <v>683</v>
      </c>
      <c r="X142" s="20" t="s">
        <v>684</v>
      </c>
      <c r="Y142" s="39"/>
    </row>
    <row r="143" s="2" customFormat="1" ht="60.75" spans="1:25">
      <c r="A143" s="20">
        <f t="shared" si="3"/>
        <v>137</v>
      </c>
      <c r="B143" s="20" t="s">
        <v>88</v>
      </c>
      <c r="C143" s="38" t="s">
        <v>200</v>
      </c>
      <c r="D143" s="20" t="s">
        <v>685</v>
      </c>
      <c r="E143" s="20" t="s">
        <v>576</v>
      </c>
      <c r="F143" s="20" t="s">
        <v>680</v>
      </c>
      <c r="G143" s="20" t="s">
        <v>685</v>
      </c>
      <c r="H143" s="20" t="s">
        <v>85</v>
      </c>
      <c r="I143" s="20" t="s">
        <v>686</v>
      </c>
      <c r="J143" s="33">
        <v>46054</v>
      </c>
      <c r="K143" s="34">
        <v>46143</v>
      </c>
      <c r="L143" s="20" t="s">
        <v>680</v>
      </c>
      <c r="M143" s="20" t="s">
        <v>687</v>
      </c>
      <c r="N143" s="20">
        <v>35</v>
      </c>
      <c r="O143" s="20">
        <v>35</v>
      </c>
      <c r="P143" s="20">
        <v>0</v>
      </c>
      <c r="Q143" s="20">
        <v>1</v>
      </c>
      <c r="R143" s="38">
        <v>756</v>
      </c>
      <c r="S143" s="38">
        <v>3280</v>
      </c>
      <c r="T143" s="20">
        <v>1</v>
      </c>
      <c r="U143" s="38">
        <v>120</v>
      </c>
      <c r="V143" s="38">
        <v>337</v>
      </c>
      <c r="W143" s="20" t="s">
        <v>688</v>
      </c>
      <c r="X143" s="20" t="s">
        <v>689</v>
      </c>
      <c r="Y143" s="39"/>
    </row>
    <row r="144" s="2" customFormat="1" ht="40.5" spans="1:25">
      <c r="A144" s="20">
        <f t="shared" si="3"/>
        <v>138</v>
      </c>
      <c r="B144" s="20" t="s">
        <v>88</v>
      </c>
      <c r="C144" s="38" t="s">
        <v>200</v>
      </c>
      <c r="D144" s="20" t="s">
        <v>690</v>
      </c>
      <c r="E144" s="20" t="s">
        <v>576</v>
      </c>
      <c r="F144" s="20" t="s">
        <v>680</v>
      </c>
      <c r="G144" s="20" t="s">
        <v>691</v>
      </c>
      <c r="H144" s="20" t="s">
        <v>85</v>
      </c>
      <c r="I144" s="20" t="s">
        <v>680</v>
      </c>
      <c r="J144" s="34">
        <v>45962</v>
      </c>
      <c r="K144" s="33">
        <v>46054</v>
      </c>
      <c r="L144" s="20" t="s">
        <v>680</v>
      </c>
      <c r="M144" s="20" t="s">
        <v>692</v>
      </c>
      <c r="N144" s="20">
        <v>60</v>
      </c>
      <c r="O144" s="20">
        <v>60</v>
      </c>
      <c r="P144" s="20">
        <v>0</v>
      </c>
      <c r="Q144" s="20">
        <v>1</v>
      </c>
      <c r="R144" s="38">
        <v>756</v>
      </c>
      <c r="S144" s="38">
        <v>3280</v>
      </c>
      <c r="T144" s="20">
        <v>1</v>
      </c>
      <c r="U144" s="38">
        <v>120</v>
      </c>
      <c r="V144" s="38">
        <v>337</v>
      </c>
      <c r="W144" s="20" t="s">
        <v>693</v>
      </c>
      <c r="X144" s="20" t="s">
        <v>694</v>
      </c>
      <c r="Y144" s="39"/>
    </row>
    <row r="145" s="2" customFormat="1" ht="81" spans="1:25">
      <c r="A145" s="20">
        <f t="shared" si="3"/>
        <v>139</v>
      </c>
      <c r="B145" s="20" t="s">
        <v>80</v>
      </c>
      <c r="C145" s="20" t="s">
        <v>107</v>
      </c>
      <c r="D145" s="20" t="s">
        <v>108</v>
      </c>
      <c r="E145" s="20" t="s">
        <v>576</v>
      </c>
      <c r="F145" s="20" t="s">
        <v>695</v>
      </c>
      <c r="G145" s="20" t="s">
        <v>696</v>
      </c>
      <c r="H145" s="20" t="s">
        <v>102</v>
      </c>
      <c r="I145" s="20" t="s">
        <v>695</v>
      </c>
      <c r="J145" s="33">
        <v>45901</v>
      </c>
      <c r="K145" s="33">
        <v>45901</v>
      </c>
      <c r="L145" s="20" t="s">
        <v>695</v>
      </c>
      <c r="M145" s="20" t="s">
        <v>697</v>
      </c>
      <c r="N145" s="20">
        <v>25</v>
      </c>
      <c r="O145" s="20">
        <v>23</v>
      </c>
      <c r="P145" s="20">
        <v>2</v>
      </c>
      <c r="Q145" s="20">
        <v>1</v>
      </c>
      <c r="R145" s="20">
        <v>120</v>
      </c>
      <c r="S145" s="20">
        <v>375</v>
      </c>
      <c r="T145" s="20">
        <v>1</v>
      </c>
      <c r="U145" s="20">
        <v>3</v>
      </c>
      <c r="V145" s="20">
        <v>12</v>
      </c>
      <c r="W145" s="20" t="s">
        <v>698</v>
      </c>
      <c r="X145" s="20" t="s">
        <v>699</v>
      </c>
      <c r="Y145" s="39"/>
    </row>
    <row r="146" s="2" customFormat="1" ht="40.5" spans="1:25">
      <c r="A146" s="20">
        <f t="shared" si="3"/>
        <v>140</v>
      </c>
      <c r="B146" s="20" t="s">
        <v>80</v>
      </c>
      <c r="C146" s="20" t="s">
        <v>107</v>
      </c>
      <c r="D146" s="20" t="s">
        <v>108</v>
      </c>
      <c r="E146" s="20" t="s">
        <v>576</v>
      </c>
      <c r="F146" s="20" t="s">
        <v>700</v>
      </c>
      <c r="G146" s="20" t="s">
        <v>701</v>
      </c>
      <c r="H146" s="20" t="s">
        <v>102</v>
      </c>
      <c r="I146" s="20" t="s">
        <v>702</v>
      </c>
      <c r="J146" s="34">
        <v>45962</v>
      </c>
      <c r="K146" s="34">
        <v>45992</v>
      </c>
      <c r="L146" s="20" t="s">
        <v>700</v>
      </c>
      <c r="M146" s="20" t="s">
        <v>703</v>
      </c>
      <c r="N146" s="20">
        <v>41.5</v>
      </c>
      <c r="O146" s="20">
        <v>40</v>
      </c>
      <c r="P146" s="20">
        <v>1.5</v>
      </c>
      <c r="Q146" s="20">
        <v>1</v>
      </c>
      <c r="R146" s="20">
        <v>50</v>
      </c>
      <c r="S146" s="20">
        <v>200</v>
      </c>
      <c r="T146" s="20">
        <v>1</v>
      </c>
      <c r="U146" s="20">
        <v>3</v>
      </c>
      <c r="V146" s="20">
        <v>14</v>
      </c>
      <c r="W146" s="20" t="s">
        <v>704</v>
      </c>
      <c r="X146" s="38" t="s">
        <v>587</v>
      </c>
      <c r="Y146" s="39"/>
    </row>
    <row r="147" s="2" customFormat="1" ht="101.25" spans="1:25">
      <c r="A147" s="20">
        <f t="shared" si="3"/>
        <v>141</v>
      </c>
      <c r="B147" s="20" t="s">
        <v>80</v>
      </c>
      <c r="C147" s="20" t="s">
        <v>107</v>
      </c>
      <c r="D147" s="20" t="s">
        <v>108</v>
      </c>
      <c r="E147" s="20" t="s">
        <v>576</v>
      </c>
      <c r="F147" s="20" t="s">
        <v>700</v>
      </c>
      <c r="G147" s="20" t="s">
        <v>705</v>
      </c>
      <c r="H147" s="20" t="s">
        <v>102</v>
      </c>
      <c r="I147" s="20" t="s">
        <v>706</v>
      </c>
      <c r="J147" s="33">
        <v>46054</v>
      </c>
      <c r="K147" s="33">
        <v>46204</v>
      </c>
      <c r="L147" s="20" t="s">
        <v>700</v>
      </c>
      <c r="M147" s="20" t="s">
        <v>707</v>
      </c>
      <c r="N147" s="20">
        <v>300</v>
      </c>
      <c r="O147" s="20">
        <v>250</v>
      </c>
      <c r="P147" s="20">
        <v>50</v>
      </c>
      <c r="Q147" s="20">
        <v>1</v>
      </c>
      <c r="R147" s="20">
        <v>150</v>
      </c>
      <c r="S147" s="20">
        <v>900</v>
      </c>
      <c r="T147" s="20">
        <v>1</v>
      </c>
      <c r="U147" s="20">
        <v>12</v>
      </c>
      <c r="V147" s="20">
        <v>35</v>
      </c>
      <c r="W147" s="20" t="s">
        <v>704</v>
      </c>
      <c r="X147" s="38" t="s">
        <v>587</v>
      </c>
      <c r="Y147" s="39"/>
    </row>
    <row r="148" s="2" customFormat="1" ht="60.75" spans="1:25">
      <c r="A148" s="20">
        <f t="shared" si="3"/>
        <v>142</v>
      </c>
      <c r="B148" s="20" t="s">
        <v>80</v>
      </c>
      <c r="C148" s="20" t="s">
        <v>107</v>
      </c>
      <c r="D148" s="20" t="s">
        <v>108</v>
      </c>
      <c r="E148" s="20" t="s">
        <v>576</v>
      </c>
      <c r="F148" s="20" t="s">
        <v>700</v>
      </c>
      <c r="G148" s="20" t="s">
        <v>708</v>
      </c>
      <c r="H148" s="20" t="s">
        <v>102</v>
      </c>
      <c r="I148" s="20" t="s">
        <v>709</v>
      </c>
      <c r="J148" s="33">
        <v>46235</v>
      </c>
      <c r="K148" s="33">
        <v>46296</v>
      </c>
      <c r="L148" s="20" t="s">
        <v>700</v>
      </c>
      <c r="M148" s="20" t="s">
        <v>710</v>
      </c>
      <c r="N148" s="20">
        <v>55</v>
      </c>
      <c r="O148" s="20">
        <v>50</v>
      </c>
      <c r="P148" s="20">
        <v>5</v>
      </c>
      <c r="Q148" s="20">
        <v>1</v>
      </c>
      <c r="R148" s="20">
        <v>180</v>
      </c>
      <c r="S148" s="20">
        <v>1050</v>
      </c>
      <c r="T148" s="20">
        <v>1</v>
      </c>
      <c r="U148" s="20">
        <v>15</v>
      </c>
      <c r="V148" s="20">
        <v>42</v>
      </c>
      <c r="W148" s="20" t="s">
        <v>711</v>
      </c>
      <c r="X148" s="38" t="s">
        <v>587</v>
      </c>
      <c r="Y148" s="39"/>
    </row>
    <row r="149" s="2" customFormat="1" ht="40.5" spans="1:25">
      <c r="A149" s="20">
        <f t="shared" si="3"/>
        <v>143</v>
      </c>
      <c r="B149" s="20" t="s">
        <v>80</v>
      </c>
      <c r="C149" s="20" t="s">
        <v>107</v>
      </c>
      <c r="D149" s="20" t="s">
        <v>108</v>
      </c>
      <c r="E149" s="20" t="s">
        <v>576</v>
      </c>
      <c r="F149" s="20" t="s">
        <v>700</v>
      </c>
      <c r="G149" s="20" t="s">
        <v>712</v>
      </c>
      <c r="H149" s="20" t="s">
        <v>102</v>
      </c>
      <c r="I149" s="20" t="s">
        <v>713</v>
      </c>
      <c r="J149" s="33">
        <v>46327</v>
      </c>
      <c r="K149" s="33">
        <v>46357</v>
      </c>
      <c r="L149" s="20" t="s">
        <v>700</v>
      </c>
      <c r="M149" s="20" t="s">
        <v>714</v>
      </c>
      <c r="N149" s="20">
        <v>75</v>
      </c>
      <c r="O149" s="20">
        <v>70</v>
      </c>
      <c r="P149" s="20">
        <v>5</v>
      </c>
      <c r="Q149" s="20">
        <v>1</v>
      </c>
      <c r="R149" s="20">
        <v>180</v>
      </c>
      <c r="S149" s="20">
        <v>700</v>
      </c>
      <c r="T149" s="20">
        <v>1</v>
      </c>
      <c r="U149" s="20">
        <v>4</v>
      </c>
      <c r="V149" s="20">
        <v>15</v>
      </c>
      <c r="W149" s="20" t="s">
        <v>704</v>
      </c>
      <c r="X149" s="38" t="s">
        <v>587</v>
      </c>
      <c r="Y149" s="39"/>
    </row>
    <row r="150" s="2" customFormat="1" ht="40.5" spans="1:25">
      <c r="A150" s="20">
        <f t="shared" si="3"/>
        <v>144</v>
      </c>
      <c r="B150" s="20" t="s">
        <v>88</v>
      </c>
      <c r="C150" s="38" t="s">
        <v>200</v>
      </c>
      <c r="D150" s="20" t="s">
        <v>629</v>
      </c>
      <c r="E150" s="20" t="s">
        <v>576</v>
      </c>
      <c r="F150" s="20" t="s">
        <v>700</v>
      </c>
      <c r="G150" s="20" t="s">
        <v>715</v>
      </c>
      <c r="H150" s="20" t="s">
        <v>102</v>
      </c>
      <c r="I150" s="20" t="s">
        <v>716</v>
      </c>
      <c r="J150" s="34">
        <v>45931</v>
      </c>
      <c r="K150" s="34">
        <v>45992</v>
      </c>
      <c r="L150" s="20" t="s">
        <v>700</v>
      </c>
      <c r="M150" s="20" t="s">
        <v>717</v>
      </c>
      <c r="N150" s="20">
        <v>55</v>
      </c>
      <c r="O150" s="20">
        <v>50</v>
      </c>
      <c r="P150" s="20">
        <v>5</v>
      </c>
      <c r="Q150" s="20">
        <v>1</v>
      </c>
      <c r="R150" s="20">
        <v>180</v>
      </c>
      <c r="S150" s="20">
        <v>700</v>
      </c>
      <c r="T150" s="20">
        <v>1</v>
      </c>
      <c r="U150" s="20">
        <v>3</v>
      </c>
      <c r="V150" s="20">
        <v>3</v>
      </c>
      <c r="W150" s="20" t="s">
        <v>660</v>
      </c>
      <c r="X150" s="20" t="s">
        <v>718</v>
      </c>
      <c r="Y150" s="39"/>
    </row>
    <row r="151" s="2" customFormat="1" ht="40.5" spans="1:25">
      <c r="A151" s="20">
        <f t="shared" si="3"/>
        <v>145</v>
      </c>
      <c r="B151" s="20" t="s">
        <v>80</v>
      </c>
      <c r="C151" s="20" t="s">
        <v>107</v>
      </c>
      <c r="D151" s="20" t="s">
        <v>444</v>
      </c>
      <c r="E151" s="20" t="s">
        <v>576</v>
      </c>
      <c r="F151" s="20" t="s">
        <v>700</v>
      </c>
      <c r="G151" s="20" t="s">
        <v>719</v>
      </c>
      <c r="H151" s="20" t="s">
        <v>85</v>
      </c>
      <c r="I151" s="20" t="s">
        <v>720</v>
      </c>
      <c r="J151" s="34">
        <v>45931</v>
      </c>
      <c r="K151" s="34">
        <v>45992</v>
      </c>
      <c r="L151" s="20" t="s">
        <v>700</v>
      </c>
      <c r="M151" s="20" t="s">
        <v>721</v>
      </c>
      <c r="N151" s="20">
        <v>82</v>
      </c>
      <c r="O151" s="20">
        <v>80</v>
      </c>
      <c r="P151" s="20">
        <v>2</v>
      </c>
      <c r="Q151" s="20">
        <v>1</v>
      </c>
      <c r="R151" s="20">
        <v>500</v>
      </c>
      <c r="S151" s="20">
        <v>1900</v>
      </c>
      <c r="T151" s="20">
        <v>1</v>
      </c>
      <c r="U151" s="20">
        <v>20</v>
      </c>
      <c r="V151" s="20">
        <v>66</v>
      </c>
      <c r="W151" s="20" t="s">
        <v>711</v>
      </c>
      <c r="X151" s="38" t="s">
        <v>587</v>
      </c>
      <c r="Y151" s="39"/>
    </row>
    <row r="152" s="2" customFormat="1" ht="40.5" spans="1:25">
      <c r="A152" s="20">
        <f t="shared" si="3"/>
        <v>146</v>
      </c>
      <c r="B152" s="20" t="s">
        <v>80</v>
      </c>
      <c r="C152" s="20" t="s">
        <v>107</v>
      </c>
      <c r="D152" s="20" t="s">
        <v>108</v>
      </c>
      <c r="E152" s="38" t="s">
        <v>576</v>
      </c>
      <c r="F152" s="43" t="s">
        <v>722</v>
      </c>
      <c r="G152" s="20" t="s">
        <v>723</v>
      </c>
      <c r="H152" s="23" t="s">
        <v>85</v>
      </c>
      <c r="I152" s="38" t="s">
        <v>722</v>
      </c>
      <c r="J152" s="34">
        <v>45778</v>
      </c>
      <c r="K152" s="34">
        <v>45870</v>
      </c>
      <c r="L152" s="43" t="s">
        <v>722</v>
      </c>
      <c r="M152" s="20" t="s">
        <v>724</v>
      </c>
      <c r="N152" s="20">
        <v>19.7</v>
      </c>
      <c r="O152" s="20">
        <v>15</v>
      </c>
      <c r="P152" s="20">
        <v>4.7</v>
      </c>
      <c r="Q152" s="20">
        <v>1</v>
      </c>
      <c r="R152" s="20">
        <v>23</v>
      </c>
      <c r="S152" s="20">
        <v>68</v>
      </c>
      <c r="T152" s="20">
        <v>1</v>
      </c>
      <c r="U152" s="20">
        <v>5</v>
      </c>
      <c r="V152" s="20">
        <v>14</v>
      </c>
      <c r="W152" s="20" t="s">
        <v>646</v>
      </c>
      <c r="X152" s="38" t="s">
        <v>587</v>
      </c>
      <c r="Y152" s="39" t="s">
        <v>648</v>
      </c>
    </row>
    <row r="153" s="2" customFormat="1" ht="40.5" spans="1:25">
      <c r="A153" s="20">
        <f t="shared" si="3"/>
        <v>147</v>
      </c>
      <c r="B153" s="20" t="s">
        <v>80</v>
      </c>
      <c r="C153" s="20" t="s">
        <v>107</v>
      </c>
      <c r="D153" s="20" t="s">
        <v>108</v>
      </c>
      <c r="E153" s="38" t="s">
        <v>576</v>
      </c>
      <c r="F153" s="43" t="s">
        <v>722</v>
      </c>
      <c r="G153" s="20" t="s">
        <v>725</v>
      </c>
      <c r="H153" s="23" t="s">
        <v>85</v>
      </c>
      <c r="I153" s="38" t="s">
        <v>722</v>
      </c>
      <c r="J153" s="34">
        <v>45778</v>
      </c>
      <c r="K153" s="34">
        <v>45870</v>
      </c>
      <c r="L153" s="43" t="s">
        <v>722</v>
      </c>
      <c r="M153" s="20" t="s">
        <v>726</v>
      </c>
      <c r="N153" s="20">
        <v>60</v>
      </c>
      <c r="O153" s="20">
        <v>45</v>
      </c>
      <c r="P153" s="20">
        <v>15</v>
      </c>
      <c r="Q153" s="20">
        <v>1</v>
      </c>
      <c r="R153" s="20">
        <v>32</v>
      </c>
      <c r="S153" s="20">
        <v>95</v>
      </c>
      <c r="T153" s="20">
        <v>1</v>
      </c>
      <c r="U153" s="20">
        <v>8</v>
      </c>
      <c r="V153" s="20">
        <v>16</v>
      </c>
      <c r="W153" s="20" t="s">
        <v>646</v>
      </c>
      <c r="X153" s="38" t="s">
        <v>587</v>
      </c>
      <c r="Y153" s="39"/>
    </row>
    <row r="154" s="2" customFormat="1" ht="40.5" spans="1:25">
      <c r="A154" s="20">
        <f t="shared" si="3"/>
        <v>148</v>
      </c>
      <c r="B154" s="38" t="s">
        <v>88</v>
      </c>
      <c r="C154" s="38" t="s">
        <v>200</v>
      </c>
      <c r="D154" s="38" t="s">
        <v>727</v>
      </c>
      <c r="E154" s="38" t="s">
        <v>576</v>
      </c>
      <c r="F154" s="43" t="s">
        <v>722</v>
      </c>
      <c r="G154" s="20" t="s">
        <v>728</v>
      </c>
      <c r="H154" s="23" t="s">
        <v>85</v>
      </c>
      <c r="I154" s="38" t="s">
        <v>722</v>
      </c>
      <c r="J154" s="34">
        <v>45778</v>
      </c>
      <c r="K154" s="34">
        <v>45870</v>
      </c>
      <c r="L154" s="43" t="s">
        <v>722</v>
      </c>
      <c r="M154" s="20" t="s">
        <v>728</v>
      </c>
      <c r="N154" s="20">
        <v>61</v>
      </c>
      <c r="O154" s="20">
        <v>48</v>
      </c>
      <c r="P154" s="20">
        <v>13</v>
      </c>
      <c r="Q154" s="20">
        <v>1</v>
      </c>
      <c r="R154" s="20">
        <v>15</v>
      </c>
      <c r="S154" s="20">
        <v>58</v>
      </c>
      <c r="T154" s="20">
        <v>1</v>
      </c>
      <c r="U154" s="20">
        <v>4</v>
      </c>
      <c r="V154" s="20">
        <v>12</v>
      </c>
      <c r="W154" s="20" t="s">
        <v>729</v>
      </c>
      <c r="X154" s="20" t="s">
        <v>730</v>
      </c>
      <c r="Y154" s="39"/>
    </row>
    <row r="155" s="2" customFormat="1" ht="40.5" spans="1:25">
      <c r="A155" s="20">
        <f t="shared" si="3"/>
        <v>149</v>
      </c>
      <c r="B155" s="38" t="s">
        <v>80</v>
      </c>
      <c r="C155" s="20" t="s">
        <v>107</v>
      </c>
      <c r="D155" s="38" t="s">
        <v>287</v>
      </c>
      <c r="E155" s="38" t="s">
        <v>576</v>
      </c>
      <c r="F155" s="43" t="s">
        <v>722</v>
      </c>
      <c r="G155" s="20" t="s">
        <v>731</v>
      </c>
      <c r="H155" s="23" t="s">
        <v>102</v>
      </c>
      <c r="I155" s="38" t="s">
        <v>722</v>
      </c>
      <c r="J155" s="34">
        <v>45778</v>
      </c>
      <c r="K155" s="34">
        <v>45870</v>
      </c>
      <c r="L155" s="43" t="s">
        <v>722</v>
      </c>
      <c r="M155" s="20" t="s">
        <v>732</v>
      </c>
      <c r="N155" s="20">
        <v>45</v>
      </c>
      <c r="O155" s="20">
        <v>30</v>
      </c>
      <c r="P155" s="20">
        <v>15</v>
      </c>
      <c r="Q155" s="20">
        <v>1</v>
      </c>
      <c r="R155" s="20">
        <v>21</v>
      </c>
      <c r="S155" s="20">
        <v>63</v>
      </c>
      <c r="T155" s="20">
        <v>1</v>
      </c>
      <c r="U155" s="20">
        <v>6</v>
      </c>
      <c r="V155" s="20">
        <v>14</v>
      </c>
      <c r="W155" s="20" t="s">
        <v>733</v>
      </c>
      <c r="X155" s="20" t="s">
        <v>583</v>
      </c>
      <c r="Y155" s="39"/>
    </row>
    <row r="156" s="2" customFormat="1" ht="40.5" spans="1:25">
      <c r="A156" s="20">
        <f t="shared" si="3"/>
        <v>150</v>
      </c>
      <c r="B156" s="20" t="s">
        <v>80</v>
      </c>
      <c r="C156" s="20" t="s">
        <v>270</v>
      </c>
      <c r="D156" s="20" t="s">
        <v>287</v>
      </c>
      <c r="E156" s="20" t="s">
        <v>576</v>
      </c>
      <c r="F156" s="20" t="s">
        <v>734</v>
      </c>
      <c r="G156" s="20" t="s">
        <v>735</v>
      </c>
      <c r="H156" s="20" t="s">
        <v>85</v>
      </c>
      <c r="I156" s="20" t="s">
        <v>734</v>
      </c>
      <c r="J156" s="34">
        <v>45901</v>
      </c>
      <c r="K156" s="34">
        <v>45992</v>
      </c>
      <c r="L156" s="20" t="s">
        <v>734</v>
      </c>
      <c r="M156" s="20" t="s">
        <v>736</v>
      </c>
      <c r="N156" s="20">
        <v>7</v>
      </c>
      <c r="O156" s="20">
        <v>6</v>
      </c>
      <c r="P156" s="20">
        <v>1</v>
      </c>
      <c r="Q156" s="20">
        <v>1</v>
      </c>
      <c r="R156" s="20">
        <v>1020</v>
      </c>
      <c r="S156" s="20">
        <v>3320</v>
      </c>
      <c r="T156" s="20">
        <v>1</v>
      </c>
      <c r="U156" s="20">
        <v>100</v>
      </c>
      <c r="V156" s="20">
        <v>292</v>
      </c>
      <c r="W156" s="20" t="s">
        <v>733</v>
      </c>
      <c r="X156" s="20" t="s">
        <v>583</v>
      </c>
      <c r="Y156" s="39"/>
    </row>
    <row r="157" s="2" customFormat="1" ht="40.5" spans="1:25">
      <c r="A157" s="20">
        <f t="shared" si="3"/>
        <v>151</v>
      </c>
      <c r="B157" s="20" t="s">
        <v>80</v>
      </c>
      <c r="C157" s="20" t="s">
        <v>107</v>
      </c>
      <c r="D157" s="20" t="s">
        <v>287</v>
      </c>
      <c r="E157" s="20" t="s">
        <v>576</v>
      </c>
      <c r="F157" s="20" t="s">
        <v>734</v>
      </c>
      <c r="G157" s="20" t="s">
        <v>737</v>
      </c>
      <c r="H157" s="20" t="s">
        <v>85</v>
      </c>
      <c r="I157" s="20" t="s">
        <v>738</v>
      </c>
      <c r="J157" s="34">
        <v>45931</v>
      </c>
      <c r="K157" s="34">
        <v>45992</v>
      </c>
      <c r="L157" s="20" t="s">
        <v>734</v>
      </c>
      <c r="M157" s="20" t="s">
        <v>739</v>
      </c>
      <c r="N157" s="20">
        <v>5</v>
      </c>
      <c r="O157" s="20">
        <v>4</v>
      </c>
      <c r="P157" s="20">
        <v>1</v>
      </c>
      <c r="Q157" s="20">
        <v>1</v>
      </c>
      <c r="R157" s="20">
        <v>81</v>
      </c>
      <c r="S157" s="20">
        <v>292</v>
      </c>
      <c r="T157" s="20">
        <v>1</v>
      </c>
      <c r="U157" s="20">
        <v>7</v>
      </c>
      <c r="V157" s="20">
        <v>22</v>
      </c>
      <c r="W157" s="20" t="s">
        <v>740</v>
      </c>
      <c r="X157" s="38" t="s">
        <v>587</v>
      </c>
      <c r="Y157" s="39"/>
    </row>
    <row r="158" s="2" customFormat="1" ht="40.5" spans="1:25">
      <c r="A158" s="20">
        <f t="shared" si="3"/>
        <v>152</v>
      </c>
      <c r="B158" s="20" t="s">
        <v>80</v>
      </c>
      <c r="C158" s="20" t="s">
        <v>107</v>
      </c>
      <c r="D158" s="20" t="s">
        <v>108</v>
      </c>
      <c r="E158" s="20" t="s">
        <v>576</v>
      </c>
      <c r="F158" s="20" t="s">
        <v>734</v>
      </c>
      <c r="G158" s="20" t="s">
        <v>741</v>
      </c>
      <c r="H158" s="20" t="s">
        <v>85</v>
      </c>
      <c r="I158" s="20" t="s">
        <v>742</v>
      </c>
      <c r="J158" s="34">
        <v>45931</v>
      </c>
      <c r="K158" s="34">
        <v>45992</v>
      </c>
      <c r="L158" s="20" t="s">
        <v>734</v>
      </c>
      <c r="M158" s="20" t="s">
        <v>743</v>
      </c>
      <c r="N158" s="20">
        <v>102</v>
      </c>
      <c r="O158" s="20">
        <v>80</v>
      </c>
      <c r="P158" s="20">
        <v>22</v>
      </c>
      <c r="Q158" s="20">
        <v>1</v>
      </c>
      <c r="R158" s="20">
        <v>129</v>
      </c>
      <c r="S158" s="20">
        <v>439</v>
      </c>
      <c r="T158" s="20">
        <v>1</v>
      </c>
      <c r="U158" s="20">
        <v>7</v>
      </c>
      <c r="V158" s="20">
        <v>20</v>
      </c>
      <c r="W158" s="20" t="s">
        <v>744</v>
      </c>
      <c r="X158" s="38" t="s">
        <v>587</v>
      </c>
      <c r="Y158" s="39"/>
    </row>
    <row r="159" s="2" customFormat="1" ht="40.5" spans="1:25">
      <c r="A159" s="20">
        <f t="shared" si="3"/>
        <v>153</v>
      </c>
      <c r="B159" s="20" t="s">
        <v>80</v>
      </c>
      <c r="C159" s="20" t="s">
        <v>107</v>
      </c>
      <c r="D159" s="20" t="s">
        <v>287</v>
      </c>
      <c r="E159" s="20" t="s">
        <v>576</v>
      </c>
      <c r="F159" s="20" t="s">
        <v>734</v>
      </c>
      <c r="G159" s="20" t="s">
        <v>745</v>
      </c>
      <c r="H159" s="20" t="s">
        <v>85</v>
      </c>
      <c r="I159" s="20" t="s">
        <v>746</v>
      </c>
      <c r="J159" s="34">
        <v>45931</v>
      </c>
      <c r="K159" s="34">
        <v>45992</v>
      </c>
      <c r="L159" s="20" t="s">
        <v>734</v>
      </c>
      <c r="M159" s="20" t="s">
        <v>747</v>
      </c>
      <c r="N159" s="20">
        <v>95</v>
      </c>
      <c r="O159" s="20">
        <v>75</v>
      </c>
      <c r="P159" s="20">
        <v>20</v>
      </c>
      <c r="Q159" s="20">
        <v>1</v>
      </c>
      <c r="R159" s="20">
        <v>165</v>
      </c>
      <c r="S159" s="20">
        <v>580</v>
      </c>
      <c r="T159" s="20">
        <v>1</v>
      </c>
      <c r="U159" s="20">
        <v>16</v>
      </c>
      <c r="V159" s="20">
        <v>49</v>
      </c>
      <c r="W159" s="20" t="s">
        <v>740</v>
      </c>
      <c r="X159" s="20" t="s">
        <v>583</v>
      </c>
      <c r="Y159" s="39"/>
    </row>
    <row r="160" s="2" customFormat="1" ht="40.5" spans="1:25">
      <c r="A160" s="20">
        <f t="shared" si="3"/>
        <v>154</v>
      </c>
      <c r="B160" s="20" t="s">
        <v>80</v>
      </c>
      <c r="C160" s="20" t="s">
        <v>107</v>
      </c>
      <c r="D160" s="20" t="s">
        <v>287</v>
      </c>
      <c r="E160" s="20" t="s">
        <v>576</v>
      </c>
      <c r="F160" s="20" t="s">
        <v>734</v>
      </c>
      <c r="G160" s="20" t="s">
        <v>748</v>
      </c>
      <c r="H160" s="20" t="s">
        <v>85</v>
      </c>
      <c r="I160" s="20" t="s">
        <v>749</v>
      </c>
      <c r="J160" s="34">
        <v>45931</v>
      </c>
      <c r="K160" s="34">
        <v>45992</v>
      </c>
      <c r="L160" s="20" t="s">
        <v>734</v>
      </c>
      <c r="M160" s="20" t="s">
        <v>750</v>
      </c>
      <c r="N160" s="20">
        <v>104</v>
      </c>
      <c r="O160" s="20">
        <v>80</v>
      </c>
      <c r="P160" s="20">
        <v>24</v>
      </c>
      <c r="Q160" s="20">
        <v>1</v>
      </c>
      <c r="R160" s="20">
        <v>91</v>
      </c>
      <c r="S160" s="20">
        <v>294</v>
      </c>
      <c r="T160" s="20">
        <v>1</v>
      </c>
      <c r="U160" s="20">
        <v>8</v>
      </c>
      <c r="V160" s="20">
        <v>19</v>
      </c>
      <c r="W160" s="20" t="s">
        <v>740</v>
      </c>
      <c r="X160" s="20" t="s">
        <v>583</v>
      </c>
      <c r="Y160" s="39"/>
    </row>
    <row r="161" s="2" customFormat="1" ht="60.75" spans="1:25">
      <c r="A161" s="20">
        <f t="shared" si="3"/>
        <v>155</v>
      </c>
      <c r="B161" s="20" t="s">
        <v>88</v>
      </c>
      <c r="C161" s="20" t="s">
        <v>690</v>
      </c>
      <c r="D161" s="20" t="s">
        <v>690</v>
      </c>
      <c r="E161" s="20" t="s">
        <v>576</v>
      </c>
      <c r="F161" s="20" t="s">
        <v>734</v>
      </c>
      <c r="G161" s="20" t="s">
        <v>751</v>
      </c>
      <c r="H161" s="20" t="s">
        <v>85</v>
      </c>
      <c r="I161" s="20" t="s">
        <v>734</v>
      </c>
      <c r="J161" s="34">
        <v>45870</v>
      </c>
      <c r="K161" s="34">
        <v>45992</v>
      </c>
      <c r="L161" s="20" t="s">
        <v>734</v>
      </c>
      <c r="M161" s="20" t="s">
        <v>752</v>
      </c>
      <c r="N161" s="20">
        <v>31</v>
      </c>
      <c r="O161" s="20">
        <v>30</v>
      </c>
      <c r="P161" s="20">
        <v>1</v>
      </c>
      <c r="Q161" s="20">
        <v>1</v>
      </c>
      <c r="R161" s="20">
        <v>151</v>
      </c>
      <c r="S161" s="20">
        <v>300</v>
      </c>
      <c r="T161" s="20">
        <v>1</v>
      </c>
      <c r="U161" s="20">
        <v>8</v>
      </c>
      <c r="V161" s="20">
        <v>20</v>
      </c>
      <c r="W161" s="20" t="s">
        <v>752</v>
      </c>
      <c r="X161" s="20" t="s">
        <v>753</v>
      </c>
      <c r="Y161" s="39"/>
    </row>
    <row r="162" s="2" customFormat="1" ht="40.5" spans="1:25">
      <c r="A162" s="20">
        <f t="shared" si="3"/>
        <v>156</v>
      </c>
      <c r="B162" s="20" t="s">
        <v>80</v>
      </c>
      <c r="C162" s="20" t="s">
        <v>81</v>
      </c>
      <c r="D162" s="20" t="s">
        <v>166</v>
      </c>
      <c r="E162" s="20" t="s">
        <v>754</v>
      </c>
      <c r="F162" s="20" t="s">
        <v>754</v>
      </c>
      <c r="G162" s="20" t="s">
        <v>755</v>
      </c>
      <c r="H162" s="20" t="s">
        <v>85</v>
      </c>
      <c r="I162" s="20" t="s">
        <v>754</v>
      </c>
      <c r="J162" s="41">
        <v>45809</v>
      </c>
      <c r="K162" s="41">
        <v>45839</v>
      </c>
      <c r="L162" s="20" t="s">
        <v>754</v>
      </c>
      <c r="M162" s="20" t="s">
        <v>756</v>
      </c>
      <c r="N162" s="20">
        <v>7.8</v>
      </c>
      <c r="O162" s="20">
        <v>7.8</v>
      </c>
      <c r="P162" s="20">
        <v>0</v>
      </c>
      <c r="Q162" s="20">
        <v>13</v>
      </c>
      <c r="R162" s="20">
        <v>11200</v>
      </c>
      <c r="S162" s="20">
        <v>48000</v>
      </c>
      <c r="T162" s="20">
        <v>3</v>
      </c>
      <c r="U162" s="20">
        <v>998</v>
      </c>
      <c r="V162" s="20">
        <v>1884</v>
      </c>
      <c r="W162" s="20" t="s">
        <v>757</v>
      </c>
      <c r="X162" s="20" t="s">
        <v>758</v>
      </c>
      <c r="Y162" s="32"/>
    </row>
    <row r="163" s="2" customFormat="1" ht="60.75" spans="1:25">
      <c r="A163" s="20">
        <f t="shared" si="3"/>
        <v>157</v>
      </c>
      <c r="B163" s="20" t="s">
        <v>80</v>
      </c>
      <c r="C163" s="20" t="s">
        <v>107</v>
      </c>
      <c r="D163" s="20" t="s">
        <v>311</v>
      </c>
      <c r="E163" s="20" t="s">
        <v>754</v>
      </c>
      <c r="F163" s="20" t="s">
        <v>759</v>
      </c>
      <c r="G163" s="20" t="s">
        <v>760</v>
      </c>
      <c r="H163" s="20" t="s">
        <v>85</v>
      </c>
      <c r="I163" s="20" t="s">
        <v>761</v>
      </c>
      <c r="J163" s="41">
        <v>45931</v>
      </c>
      <c r="K163" s="41">
        <v>45992</v>
      </c>
      <c r="L163" s="20" t="s">
        <v>759</v>
      </c>
      <c r="M163" s="20" t="s">
        <v>762</v>
      </c>
      <c r="N163" s="20">
        <v>45</v>
      </c>
      <c r="O163" s="20">
        <v>40</v>
      </c>
      <c r="P163" s="20">
        <v>5</v>
      </c>
      <c r="Q163" s="20">
        <v>1</v>
      </c>
      <c r="R163" s="20">
        <v>150</v>
      </c>
      <c r="S163" s="20">
        <v>510</v>
      </c>
      <c r="T163" s="20">
        <v>0</v>
      </c>
      <c r="U163" s="20">
        <v>10</v>
      </c>
      <c r="V163" s="20">
        <v>11</v>
      </c>
      <c r="W163" s="20" t="s">
        <v>763</v>
      </c>
      <c r="X163" s="20" t="s">
        <v>764</v>
      </c>
      <c r="Y163" s="20"/>
    </row>
    <row r="164" s="2" customFormat="1" ht="60.75" spans="1:25">
      <c r="A164" s="20">
        <f t="shared" si="3"/>
        <v>158</v>
      </c>
      <c r="B164" s="20" t="s">
        <v>80</v>
      </c>
      <c r="C164" s="20" t="s">
        <v>107</v>
      </c>
      <c r="D164" s="20" t="s">
        <v>311</v>
      </c>
      <c r="E164" s="20" t="s">
        <v>754</v>
      </c>
      <c r="F164" s="20" t="s">
        <v>759</v>
      </c>
      <c r="G164" s="20" t="s">
        <v>765</v>
      </c>
      <c r="H164" s="20" t="s">
        <v>85</v>
      </c>
      <c r="I164" s="20" t="s">
        <v>766</v>
      </c>
      <c r="J164" s="41">
        <v>45931</v>
      </c>
      <c r="K164" s="41">
        <v>45992</v>
      </c>
      <c r="L164" s="20" t="s">
        <v>759</v>
      </c>
      <c r="M164" s="20" t="s">
        <v>767</v>
      </c>
      <c r="N164" s="20">
        <v>18</v>
      </c>
      <c r="O164" s="20">
        <v>15</v>
      </c>
      <c r="P164" s="20">
        <v>3</v>
      </c>
      <c r="Q164" s="20">
        <v>1</v>
      </c>
      <c r="R164" s="20">
        <v>35</v>
      </c>
      <c r="S164" s="20">
        <v>140</v>
      </c>
      <c r="T164" s="20">
        <v>0</v>
      </c>
      <c r="U164" s="20">
        <v>6</v>
      </c>
      <c r="V164" s="20">
        <v>12</v>
      </c>
      <c r="W164" s="20" t="s">
        <v>768</v>
      </c>
      <c r="X164" s="20" t="s">
        <v>764</v>
      </c>
      <c r="Y164" s="20"/>
    </row>
    <row r="165" s="2" customFormat="1" ht="60.75" spans="1:25">
      <c r="A165" s="20">
        <f t="shared" si="3"/>
        <v>159</v>
      </c>
      <c r="B165" s="20" t="s">
        <v>80</v>
      </c>
      <c r="C165" s="20" t="s">
        <v>107</v>
      </c>
      <c r="D165" s="20" t="s">
        <v>311</v>
      </c>
      <c r="E165" s="20" t="s">
        <v>754</v>
      </c>
      <c r="F165" s="20" t="s">
        <v>759</v>
      </c>
      <c r="G165" s="20" t="s">
        <v>769</v>
      </c>
      <c r="H165" s="20" t="s">
        <v>85</v>
      </c>
      <c r="I165" s="20" t="s">
        <v>770</v>
      </c>
      <c r="J165" s="41">
        <v>45931</v>
      </c>
      <c r="K165" s="41">
        <v>45992</v>
      </c>
      <c r="L165" s="20" t="s">
        <v>759</v>
      </c>
      <c r="M165" s="20" t="s">
        <v>771</v>
      </c>
      <c r="N165" s="20">
        <v>25.2</v>
      </c>
      <c r="O165" s="20">
        <v>23</v>
      </c>
      <c r="P165" s="20">
        <v>2.2</v>
      </c>
      <c r="Q165" s="20">
        <v>1</v>
      </c>
      <c r="R165" s="20">
        <v>48</v>
      </c>
      <c r="S165" s="20">
        <v>280</v>
      </c>
      <c r="T165" s="20">
        <v>0</v>
      </c>
      <c r="U165" s="20">
        <v>4</v>
      </c>
      <c r="V165" s="20">
        <v>5</v>
      </c>
      <c r="W165" s="20" t="s">
        <v>772</v>
      </c>
      <c r="X165" s="20" t="s">
        <v>764</v>
      </c>
      <c r="Y165" s="20"/>
    </row>
    <row r="166" s="2" customFormat="1" ht="40.5" spans="1:25">
      <c r="A166" s="20">
        <f t="shared" si="3"/>
        <v>160</v>
      </c>
      <c r="B166" s="20" t="s">
        <v>80</v>
      </c>
      <c r="C166" s="20" t="s">
        <v>270</v>
      </c>
      <c r="D166" s="20" t="s">
        <v>773</v>
      </c>
      <c r="E166" s="20" t="s">
        <v>754</v>
      </c>
      <c r="F166" s="20" t="s">
        <v>759</v>
      </c>
      <c r="G166" s="20" t="s">
        <v>774</v>
      </c>
      <c r="H166" s="20" t="s">
        <v>85</v>
      </c>
      <c r="I166" s="20" t="s">
        <v>775</v>
      </c>
      <c r="J166" s="41">
        <v>45931</v>
      </c>
      <c r="K166" s="41">
        <v>45992</v>
      </c>
      <c r="L166" s="20" t="s">
        <v>759</v>
      </c>
      <c r="M166" s="20" t="s">
        <v>776</v>
      </c>
      <c r="N166" s="20">
        <v>22.5</v>
      </c>
      <c r="O166" s="20">
        <v>22.5</v>
      </c>
      <c r="P166" s="20">
        <v>0</v>
      </c>
      <c r="Q166" s="20">
        <v>1</v>
      </c>
      <c r="R166" s="20">
        <v>385</v>
      </c>
      <c r="S166" s="20">
        <v>1086</v>
      </c>
      <c r="T166" s="20">
        <v>0</v>
      </c>
      <c r="U166" s="20">
        <v>18</v>
      </c>
      <c r="V166" s="20">
        <v>26</v>
      </c>
      <c r="W166" s="20" t="s">
        <v>777</v>
      </c>
      <c r="X166" s="20" t="s">
        <v>778</v>
      </c>
      <c r="Y166" s="20"/>
    </row>
    <row r="167" s="2" customFormat="1" ht="60.75" spans="1:25">
      <c r="A167" s="20">
        <f t="shared" si="3"/>
        <v>161</v>
      </c>
      <c r="B167" s="20" t="s">
        <v>80</v>
      </c>
      <c r="C167" s="20" t="s">
        <v>107</v>
      </c>
      <c r="D167" s="20" t="s">
        <v>311</v>
      </c>
      <c r="E167" s="20" t="s">
        <v>754</v>
      </c>
      <c r="F167" s="20" t="s">
        <v>759</v>
      </c>
      <c r="G167" s="20" t="s">
        <v>779</v>
      </c>
      <c r="H167" s="20" t="s">
        <v>85</v>
      </c>
      <c r="I167" s="20" t="s">
        <v>780</v>
      </c>
      <c r="J167" s="41">
        <v>45931</v>
      </c>
      <c r="K167" s="41">
        <v>45992</v>
      </c>
      <c r="L167" s="20" t="s">
        <v>759</v>
      </c>
      <c r="M167" s="20" t="s">
        <v>781</v>
      </c>
      <c r="N167" s="20">
        <v>18</v>
      </c>
      <c r="O167" s="20">
        <v>18</v>
      </c>
      <c r="P167" s="20">
        <v>0</v>
      </c>
      <c r="Q167" s="20">
        <v>1</v>
      </c>
      <c r="R167" s="20">
        <v>647</v>
      </c>
      <c r="S167" s="20">
        <v>2219</v>
      </c>
      <c r="T167" s="20">
        <v>0</v>
      </c>
      <c r="U167" s="20">
        <v>42</v>
      </c>
      <c r="V167" s="20">
        <v>78</v>
      </c>
      <c r="W167" s="20" t="s">
        <v>782</v>
      </c>
      <c r="X167" s="20" t="s">
        <v>783</v>
      </c>
      <c r="Y167" s="20"/>
    </row>
    <row r="168" s="2" customFormat="1" ht="40.5" spans="1:25">
      <c r="A168" s="20">
        <f t="shared" si="3"/>
        <v>162</v>
      </c>
      <c r="B168" s="38" t="s">
        <v>88</v>
      </c>
      <c r="C168" s="23" t="s">
        <v>149</v>
      </c>
      <c r="D168" s="20" t="s">
        <v>784</v>
      </c>
      <c r="E168" s="20" t="s">
        <v>754</v>
      </c>
      <c r="F168" s="20" t="s">
        <v>759</v>
      </c>
      <c r="G168" s="20" t="s">
        <v>785</v>
      </c>
      <c r="H168" s="20" t="s">
        <v>85</v>
      </c>
      <c r="I168" s="20" t="s">
        <v>786</v>
      </c>
      <c r="J168" s="41">
        <v>45931</v>
      </c>
      <c r="K168" s="41">
        <v>45992</v>
      </c>
      <c r="L168" s="20" t="s">
        <v>759</v>
      </c>
      <c r="M168" s="20" t="s">
        <v>787</v>
      </c>
      <c r="N168" s="20">
        <v>150</v>
      </c>
      <c r="O168" s="20">
        <v>150</v>
      </c>
      <c r="P168" s="20">
        <v>0</v>
      </c>
      <c r="Q168" s="20">
        <v>1</v>
      </c>
      <c r="R168" s="20">
        <v>647</v>
      </c>
      <c r="S168" s="20">
        <v>2219</v>
      </c>
      <c r="T168" s="20">
        <v>0</v>
      </c>
      <c r="U168" s="20">
        <v>42</v>
      </c>
      <c r="V168" s="20">
        <v>78</v>
      </c>
      <c r="W168" s="20" t="s">
        <v>788</v>
      </c>
      <c r="X168" s="20" t="s">
        <v>789</v>
      </c>
      <c r="Y168" s="20"/>
    </row>
    <row r="169" s="2" customFormat="1" ht="40.5" spans="1:25">
      <c r="A169" s="20">
        <f t="shared" si="3"/>
        <v>163</v>
      </c>
      <c r="B169" s="38" t="s">
        <v>88</v>
      </c>
      <c r="C169" s="20" t="s">
        <v>200</v>
      </c>
      <c r="D169" s="20" t="s">
        <v>166</v>
      </c>
      <c r="E169" s="20" t="s">
        <v>754</v>
      </c>
      <c r="F169" s="20" t="s">
        <v>759</v>
      </c>
      <c r="G169" s="20" t="s">
        <v>790</v>
      </c>
      <c r="H169" s="20" t="s">
        <v>85</v>
      </c>
      <c r="I169" s="20" t="s">
        <v>791</v>
      </c>
      <c r="J169" s="41">
        <v>46296</v>
      </c>
      <c r="K169" s="41">
        <v>46508</v>
      </c>
      <c r="L169" s="20" t="s">
        <v>759</v>
      </c>
      <c r="M169" s="20" t="s">
        <v>792</v>
      </c>
      <c r="N169" s="20">
        <v>150</v>
      </c>
      <c r="O169" s="20">
        <v>150</v>
      </c>
      <c r="P169" s="20">
        <v>0</v>
      </c>
      <c r="Q169" s="20">
        <v>1</v>
      </c>
      <c r="R169" s="20">
        <v>647</v>
      </c>
      <c r="S169" s="20">
        <v>2219</v>
      </c>
      <c r="T169" s="20">
        <v>0</v>
      </c>
      <c r="U169" s="20">
        <v>42</v>
      </c>
      <c r="V169" s="20">
        <v>78</v>
      </c>
      <c r="W169" s="20" t="s">
        <v>793</v>
      </c>
      <c r="X169" s="20" t="s">
        <v>789</v>
      </c>
      <c r="Y169" s="20"/>
    </row>
    <row r="170" s="2" customFormat="1" ht="81" spans="1:25">
      <c r="A170" s="20">
        <f t="shared" si="3"/>
        <v>164</v>
      </c>
      <c r="B170" s="38" t="s">
        <v>88</v>
      </c>
      <c r="C170" s="20" t="s">
        <v>200</v>
      </c>
      <c r="D170" s="20" t="s">
        <v>221</v>
      </c>
      <c r="E170" s="20" t="s">
        <v>754</v>
      </c>
      <c r="F170" s="20" t="s">
        <v>759</v>
      </c>
      <c r="G170" s="20" t="s">
        <v>794</v>
      </c>
      <c r="H170" s="20" t="s">
        <v>85</v>
      </c>
      <c r="I170" s="20" t="s">
        <v>795</v>
      </c>
      <c r="J170" s="41">
        <v>46082</v>
      </c>
      <c r="K170" s="41">
        <v>46357</v>
      </c>
      <c r="L170" s="20" t="s">
        <v>759</v>
      </c>
      <c r="M170" s="20" t="s">
        <v>796</v>
      </c>
      <c r="N170" s="20">
        <v>85</v>
      </c>
      <c r="O170" s="20">
        <v>85</v>
      </c>
      <c r="P170" s="20">
        <v>0</v>
      </c>
      <c r="Q170" s="20">
        <v>1</v>
      </c>
      <c r="R170" s="20">
        <v>647</v>
      </c>
      <c r="S170" s="20">
        <v>2219</v>
      </c>
      <c r="T170" s="20">
        <v>0</v>
      </c>
      <c r="U170" s="20">
        <v>42</v>
      </c>
      <c r="V170" s="20">
        <v>78</v>
      </c>
      <c r="W170" s="20" t="s">
        <v>797</v>
      </c>
      <c r="X170" s="20" t="s">
        <v>798</v>
      </c>
      <c r="Y170" s="20"/>
    </row>
    <row r="171" s="2" customFormat="1" ht="60.75" spans="1:25">
      <c r="A171" s="20">
        <f t="shared" si="3"/>
        <v>165</v>
      </c>
      <c r="B171" s="20" t="s">
        <v>80</v>
      </c>
      <c r="C171" s="20" t="s">
        <v>107</v>
      </c>
      <c r="D171" s="20" t="s">
        <v>799</v>
      </c>
      <c r="E171" s="20" t="s">
        <v>754</v>
      </c>
      <c r="F171" s="20" t="s">
        <v>800</v>
      </c>
      <c r="G171" s="20" t="s">
        <v>801</v>
      </c>
      <c r="H171" s="20" t="s">
        <v>85</v>
      </c>
      <c r="I171" s="20" t="s">
        <v>800</v>
      </c>
      <c r="J171" s="41">
        <v>45931</v>
      </c>
      <c r="K171" s="41">
        <v>46023</v>
      </c>
      <c r="L171" s="20" t="s">
        <v>800</v>
      </c>
      <c r="M171" s="20" t="s">
        <v>802</v>
      </c>
      <c r="N171" s="20">
        <v>95</v>
      </c>
      <c r="O171" s="20">
        <v>95</v>
      </c>
      <c r="P171" s="20">
        <v>0</v>
      </c>
      <c r="Q171" s="20">
        <v>1</v>
      </c>
      <c r="R171" s="20">
        <v>82</v>
      </c>
      <c r="S171" s="20">
        <v>293</v>
      </c>
      <c r="T171" s="20">
        <v>1</v>
      </c>
      <c r="U171" s="20">
        <v>10</v>
      </c>
      <c r="V171" s="20">
        <v>33</v>
      </c>
      <c r="W171" s="20" t="s">
        <v>803</v>
      </c>
      <c r="X171" s="20" t="s">
        <v>804</v>
      </c>
      <c r="Y171" s="20"/>
    </row>
    <row r="172" s="2" customFormat="1" ht="101.25" spans="1:25">
      <c r="A172" s="20">
        <f t="shared" si="3"/>
        <v>166</v>
      </c>
      <c r="B172" s="20" t="s">
        <v>80</v>
      </c>
      <c r="C172" s="20" t="s">
        <v>107</v>
      </c>
      <c r="D172" s="20" t="s">
        <v>805</v>
      </c>
      <c r="E172" s="20" t="s">
        <v>754</v>
      </c>
      <c r="F172" s="20" t="s">
        <v>800</v>
      </c>
      <c r="G172" s="20" t="s">
        <v>806</v>
      </c>
      <c r="H172" s="20" t="s">
        <v>85</v>
      </c>
      <c r="I172" s="20" t="s">
        <v>807</v>
      </c>
      <c r="J172" s="41">
        <v>45967</v>
      </c>
      <c r="K172" s="41">
        <v>46028</v>
      </c>
      <c r="L172" s="20" t="s">
        <v>800</v>
      </c>
      <c r="M172" s="20" t="s">
        <v>808</v>
      </c>
      <c r="N172" s="20">
        <v>85</v>
      </c>
      <c r="O172" s="20">
        <v>85</v>
      </c>
      <c r="P172" s="20">
        <v>0</v>
      </c>
      <c r="Q172" s="20">
        <v>1</v>
      </c>
      <c r="R172" s="20">
        <v>83</v>
      </c>
      <c r="S172" s="20">
        <v>325</v>
      </c>
      <c r="T172" s="20">
        <v>1</v>
      </c>
      <c r="U172" s="20">
        <v>7</v>
      </c>
      <c r="V172" s="20">
        <v>20</v>
      </c>
      <c r="W172" s="20" t="s">
        <v>808</v>
      </c>
      <c r="X172" s="20" t="s">
        <v>804</v>
      </c>
      <c r="Y172" s="20"/>
    </row>
    <row r="173" s="2" customFormat="1" ht="60.75" spans="1:25">
      <c r="A173" s="20">
        <f t="shared" si="3"/>
        <v>167</v>
      </c>
      <c r="B173" s="20" t="s">
        <v>80</v>
      </c>
      <c r="C173" s="20" t="s">
        <v>107</v>
      </c>
      <c r="D173" s="20" t="s">
        <v>799</v>
      </c>
      <c r="E173" s="20" t="s">
        <v>754</v>
      </c>
      <c r="F173" s="20" t="s">
        <v>800</v>
      </c>
      <c r="G173" s="20" t="s">
        <v>809</v>
      </c>
      <c r="H173" s="20" t="s">
        <v>85</v>
      </c>
      <c r="I173" s="20" t="s">
        <v>800</v>
      </c>
      <c r="J173" s="41">
        <v>45901</v>
      </c>
      <c r="K173" s="41">
        <v>45992</v>
      </c>
      <c r="L173" s="20" t="s">
        <v>800</v>
      </c>
      <c r="M173" s="20" t="s">
        <v>810</v>
      </c>
      <c r="N173" s="20">
        <v>95</v>
      </c>
      <c r="O173" s="20">
        <v>95</v>
      </c>
      <c r="P173" s="20">
        <v>0</v>
      </c>
      <c r="Q173" s="20">
        <v>1</v>
      </c>
      <c r="R173" s="20">
        <v>82</v>
      </c>
      <c r="S173" s="20">
        <v>293</v>
      </c>
      <c r="T173" s="20">
        <v>1</v>
      </c>
      <c r="U173" s="20">
        <v>10</v>
      </c>
      <c r="V173" s="20">
        <v>33</v>
      </c>
      <c r="W173" s="20" t="s">
        <v>803</v>
      </c>
      <c r="X173" s="20" t="s">
        <v>804</v>
      </c>
      <c r="Y173" s="20"/>
    </row>
    <row r="174" s="2" customFormat="1" ht="60.75" spans="1:25">
      <c r="A174" s="20">
        <f t="shared" si="3"/>
        <v>168</v>
      </c>
      <c r="B174" s="38" t="s">
        <v>88</v>
      </c>
      <c r="C174" s="23" t="s">
        <v>149</v>
      </c>
      <c r="D174" s="20" t="s">
        <v>811</v>
      </c>
      <c r="E174" s="20" t="s">
        <v>754</v>
      </c>
      <c r="F174" s="20" t="s">
        <v>800</v>
      </c>
      <c r="G174" s="20" t="s">
        <v>812</v>
      </c>
      <c r="H174" s="20" t="s">
        <v>85</v>
      </c>
      <c r="I174" s="20" t="s">
        <v>813</v>
      </c>
      <c r="J174" s="41">
        <v>45967</v>
      </c>
      <c r="K174" s="41">
        <v>46028</v>
      </c>
      <c r="L174" s="20" t="s">
        <v>800</v>
      </c>
      <c r="M174" s="20" t="s">
        <v>814</v>
      </c>
      <c r="N174" s="20">
        <v>100</v>
      </c>
      <c r="O174" s="20">
        <v>100</v>
      </c>
      <c r="P174" s="20">
        <v>0</v>
      </c>
      <c r="Q174" s="20">
        <v>1</v>
      </c>
      <c r="R174" s="20">
        <v>47</v>
      </c>
      <c r="S174" s="20">
        <v>147</v>
      </c>
      <c r="T174" s="20">
        <v>1</v>
      </c>
      <c r="U174" s="20">
        <v>2</v>
      </c>
      <c r="V174" s="20">
        <v>3</v>
      </c>
      <c r="W174" s="20" t="s">
        <v>814</v>
      </c>
      <c r="X174" s="20" t="s">
        <v>815</v>
      </c>
      <c r="Y174" s="20"/>
    </row>
    <row r="175" s="2" customFormat="1" ht="60.75" spans="1:25">
      <c r="A175" s="20">
        <f t="shared" si="3"/>
        <v>169</v>
      </c>
      <c r="B175" s="20" t="s">
        <v>80</v>
      </c>
      <c r="C175" s="20" t="s">
        <v>107</v>
      </c>
      <c r="D175" s="20" t="s">
        <v>799</v>
      </c>
      <c r="E175" s="20" t="s">
        <v>754</v>
      </c>
      <c r="F175" s="20" t="s">
        <v>816</v>
      </c>
      <c r="G175" s="20" t="s">
        <v>817</v>
      </c>
      <c r="H175" s="20" t="s">
        <v>85</v>
      </c>
      <c r="I175" s="20" t="s">
        <v>816</v>
      </c>
      <c r="J175" s="41">
        <v>45931</v>
      </c>
      <c r="K175" s="41">
        <v>45992</v>
      </c>
      <c r="L175" s="20" t="s">
        <v>816</v>
      </c>
      <c r="M175" s="20" t="s">
        <v>818</v>
      </c>
      <c r="N175" s="20">
        <v>46.8</v>
      </c>
      <c r="O175" s="20">
        <v>40</v>
      </c>
      <c r="P175" s="20">
        <v>6.8</v>
      </c>
      <c r="Q175" s="20">
        <v>1</v>
      </c>
      <c r="R175" s="20">
        <v>458</v>
      </c>
      <c r="S175" s="20">
        <v>1404</v>
      </c>
      <c r="T175" s="20">
        <v>0</v>
      </c>
      <c r="U175" s="20">
        <v>26</v>
      </c>
      <c r="V175" s="20">
        <v>65</v>
      </c>
      <c r="W175" s="20" t="s">
        <v>819</v>
      </c>
      <c r="X175" s="20" t="s">
        <v>820</v>
      </c>
      <c r="Y175" s="20"/>
    </row>
    <row r="176" s="2" customFormat="1" ht="60.75" spans="1:25">
      <c r="A176" s="20">
        <f t="shared" si="3"/>
        <v>170</v>
      </c>
      <c r="B176" s="20" t="s">
        <v>80</v>
      </c>
      <c r="C176" s="20" t="s">
        <v>107</v>
      </c>
      <c r="D176" s="20" t="s">
        <v>821</v>
      </c>
      <c r="E176" s="20" t="s">
        <v>754</v>
      </c>
      <c r="F176" s="20" t="s">
        <v>822</v>
      </c>
      <c r="G176" s="20" t="s">
        <v>823</v>
      </c>
      <c r="H176" s="20" t="s">
        <v>85</v>
      </c>
      <c r="I176" s="20" t="s">
        <v>824</v>
      </c>
      <c r="J176" s="41">
        <v>45886</v>
      </c>
      <c r="K176" s="41">
        <v>45899</v>
      </c>
      <c r="L176" s="20" t="s">
        <v>822</v>
      </c>
      <c r="M176" s="20" t="s">
        <v>825</v>
      </c>
      <c r="N176" s="20">
        <v>12</v>
      </c>
      <c r="O176" s="20">
        <v>10</v>
      </c>
      <c r="P176" s="20">
        <v>2</v>
      </c>
      <c r="Q176" s="20">
        <v>1</v>
      </c>
      <c r="R176" s="20">
        <v>13</v>
      </c>
      <c r="S176" s="20">
        <v>47</v>
      </c>
      <c r="T176" s="20">
        <v>1</v>
      </c>
      <c r="U176" s="20">
        <v>1</v>
      </c>
      <c r="V176" s="20">
        <v>2</v>
      </c>
      <c r="W176" s="20" t="s">
        <v>826</v>
      </c>
      <c r="X176" s="20" t="s">
        <v>827</v>
      </c>
      <c r="Y176" s="20"/>
    </row>
    <row r="177" s="2" customFormat="1" ht="60.75" spans="1:25">
      <c r="A177" s="20">
        <f t="shared" si="3"/>
        <v>171</v>
      </c>
      <c r="B177" s="20" t="s">
        <v>80</v>
      </c>
      <c r="C177" s="20" t="s">
        <v>107</v>
      </c>
      <c r="D177" s="20" t="s">
        <v>821</v>
      </c>
      <c r="E177" s="20" t="s">
        <v>754</v>
      </c>
      <c r="F177" s="20" t="s">
        <v>822</v>
      </c>
      <c r="G177" s="20" t="s">
        <v>828</v>
      </c>
      <c r="H177" s="20" t="s">
        <v>85</v>
      </c>
      <c r="I177" s="20" t="s">
        <v>829</v>
      </c>
      <c r="J177" s="41">
        <v>45910</v>
      </c>
      <c r="K177" s="41">
        <v>45920</v>
      </c>
      <c r="L177" s="20" t="s">
        <v>822</v>
      </c>
      <c r="M177" s="20" t="s">
        <v>830</v>
      </c>
      <c r="N177" s="20">
        <v>6</v>
      </c>
      <c r="O177" s="20">
        <v>6</v>
      </c>
      <c r="P177" s="20">
        <v>0</v>
      </c>
      <c r="Q177" s="20">
        <v>1</v>
      </c>
      <c r="R177" s="20">
        <v>35</v>
      </c>
      <c r="S177" s="20">
        <v>92</v>
      </c>
      <c r="T177" s="20">
        <v>1</v>
      </c>
      <c r="U177" s="20">
        <v>2</v>
      </c>
      <c r="V177" s="20">
        <v>6</v>
      </c>
      <c r="W177" s="20" t="s">
        <v>831</v>
      </c>
      <c r="X177" s="20" t="s">
        <v>832</v>
      </c>
      <c r="Y177" s="44" t="s">
        <v>833</v>
      </c>
    </row>
    <row r="178" s="2" customFormat="1" ht="60.75" spans="1:25">
      <c r="A178" s="20">
        <f t="shared" si="3"/>
        <v>172</v>
      </c>
      <c r="B178" s="20" t="s">
        <v>80</v>
      </c>
      <c r="C178" s="20" t="s">
        <v>107</v>
      </c>
      <c r="D178" s="20" t="s">
        <v>821</v>
      </c>
      <c r="E178" s="20" t="s">
        <v>754</v>
      </c>
      <c r="F178" s="20" t="s">
        <v>822</v>
      </c>
      <c r="G178" s="20" t="s">
        <v>834</v>
      </c>
      <c r="H178" s="20" t="s">
        <v>85</v>
      </c>
      <c r="I178" s="20" t="s">
        <v>835</v>
      </c>
      <c r="J178" s="41">
        <v>45969</v>
      </c>
      <c r="K178" s="41">
        <v>45981</v>
      </c>
      <c r="L178" s="20" t="s">
        <v>822</v>
      </c>
      <c r="M178" s="20" t="s">
        <v>836</v>
      </c>
      <c r="N178" s="20">
        <v>8</v>
      </c>
      <c r="O178" s="20">
        <v>8</v>
      </c>
      <c r="P178" s="20">
        <v>0</v>
      </c>
      <c r="Q178" s="20">
        <v>1</v>
      </c>
      <c r="R178" s="20">
        <v>130</v>
      </c>
      <c r="S178" s="20">
        <v>396</v>
      </c>
      <c r="T178" s="20">
        <v>1</v>
      </c>
      <c r="U178" s="20">
        <v>8</v>
      </c>
      <c r="V178" s="20">
        <v>24</v>
      </c>
      <c r="W178" s="20" t="s">
        <v>837</v>
      </c>
      <c r="X178" s="20" t="s">
        <v>838</v>
      </c>
      <c r="Y178" s="20"/>
    </row>
    <row r="179" s="2" customFormat="1" ht="60.75" spans="1:25">
      <c r="A179" s="20">
        <f t="shared" si="3"/>
        <v>173</v>
      </c>
      <c r="B179" s="20" t="s">
        <v>80</v>
      </c>
      <c r="C179" s="20" t="s">
        <v>107</v>
      </c>
      <c r="D179" s="20" t="s">
        <v>821</v>
      </c>
      <c r="E179" s="20" t="s">
        <v>754</v>
      </c>
      <c r="F179" s="20" t="s">
        <v>822</v>
      </c>
      <c r="G179" s="20" t="s">
        <v>839</v>
      </c>
      <c r="H179" s="20" t="s">
        <v>85</v>
      </c>
      <c r="I179" s="20" t="s">
        <v>840</v>
      </c>
      <c r="J179" s="41">
        <v>45962</v>
      </c>
      <c r="K179" s="41">
        <v>45981</v>
      </c>
      <c r="L179" s="20" t="s">
        <v>822</v>
      </c>
      <c r="M179" s="20" t="s">
        <v>841</v>
      </c>
      <c r="N179" s="20">
        <v>15</v>
      </c>
      <c r="O179" s="20">
        <v>15</v>
      </c>
      <c r="P179" s="20">
        <v>0</v>
      </c>
      <c r="Q179" s="20">
        <v>1</v>
      </c>
      <c r="R179" s="20">
        <v>141</v>
      </c>
      <c r="S179" s="20">
        <v>510</v>
      </c>
      <c r="T179" s="20">
        <v>1</v>
      </c>
      <c r="U179" s="20">
        <v>5</v>
      </c>
      <c r="V179" s="20">
        <v>13</v>
      </c>
      <c r="W179" s="20" t="s">
        <v>842</v>
      </c>
      <c r="X179" s="20" t="s">
        <v>843</v>
      </c>
      <c r="Y179" s="20"/>
    </row>
    <row r="180" s="2" customFormat="1" ht="60.75" spans="1:25">
      <c r="A180" s="20">
        <f t="shared" si="3"/>
        <v>174</v>
      </c>
      <c r="B180" s="20" t="s">
        <v>80</v>
      </c>
      <c r="C180" s="20" t="s">
        <v>107</v>
      </c>
      <c r="D180" s="20" t="s">
        <v>821</v>
      </c>
      <c r="E180" s="20" t="s">
        <v>754</v>
      </c>
      <c r="F180" s="20" t="s">
        <v>822</v>
      </c>
      <c r="G180" s="20" t="s">
        <v>844</v>
      </c>
      <c r="H180" s="20" t="s">
        <v>85</v>
      </c>
      <c r="I180" s="20" t="s">
        <v>845</v>
      </c>
      <c r="J180" s="41">
        <v>45992</v>
      </c>
      <c r="K180" s="41">
        <v>46006</v>
      </c>
      <c r="L180" s="20" t="s">
        <v>822</v>
      </c>
      <c r="M180" s="20" t="s">
        <v>846</v>
      </c>
      <c r="N180" s="20">
        <v>24</v>
      </c>
      <c r="O180" s="20">
        <v>24</v>
      </c>
      <c r="P180" s="20">
        <v>0</v>
      </c>
      <c r="Q180" s="20">
        <v>1</v>
      </c>
      <c r="R180" s="20">
        <v>37</v>
      </c>
      <c r="S180" s="20">
        <v>128</v>
      </c>
      <c r="T180" s="20">
        <v>1</v>
      </c>
      <c r="U180" s="20">
        <v>5</v>
      </c>
      <c r="V180" s="20">
        <v>7</v>
      </c>
      <c r="W180" s="20" t="s">
        <v>847</v>
      </c>
      <c r="X180" s="20" t="s">
        <v>848</v>
      </c>
      <c r="Y180" s="20"/>
    </row>
    <row r="181" s="2" customFormat="1" ht="40.5" spans="1:25">
      <c r="A181" s="20">
        <f t="shared" si="3"/>
        <v>175</v>
      </c>
      <c r="B181" s="38" t="s">
        <v>88</v>
      </c>
      <c r="C181" s="20" t="s">
        <v>200</v>
      </c>
      <c r="D181" s="20" t="s">
        <v>221</v>
      </c>
      <c r="E181" s="20" t="s">
        <v>754</v>
      </c>
      <c r="F181" s="20" t="s">
        <v>822</v>
      </c>
      <c r="G181" s="20" t="s">
        <v>849</v>
      </c>
      <c r="H181" s="20" t="s">
        <v>85</v>
      </c>
      <c r="I181" s="20" t="s">
        <v>822</v>
      </c>
      <c r="J181" s="41">
        <v>46023</v>
      </c>
      <c r="K181" s="41">
        <v>46143</v>
      </c>
      <c r="L181" s="20" t="s">
        <v>822</v>
      </c>
      <c r="M181" s="20" t="s">
        <v>850</v>
      </c>
      <c r="N181" s="20">
        <v>93.2</v>
      </c>
      <c r="O181" s="20">
        <v>93.2</v>
      </c>
      <c r="P181" s="20">
        <v>0</v>
      </c>
      <c r="Q181" s="20">
        <v>1</v>
      </c>
      <c r="R181" s="20">
        <v>620</v>
      </c>
      <c r="S181" s="20">
        <v>2801</v>
      </c>
      <c r="T181" s="20">
        <v>1</v>
      </c>
      <c r="U181" s="20">
        <v>47</v>
      </c>
      <c r="V181" s="20">
        <v>134</v>
      </c>
      <c r="W181" s="20" t="s">
        <v>851</v>
      </c>
      <c r="X181" s="20" t="s">
        <v>852</v>
      </c>
      <c r="Y181" s="20"/>
    </row>
    <row r="182" s="2" customFormat="1" ht="60.75" spans="1:25">
      <c r="A182" s="20">
        <f t="shared" si="3"/>
        <v>176</v>
      </c>
      <c r="B182" s="38" t="s">
        <v>88</v>
      </c>
      <c r="C182" s="20" t="s">
        <v>690</v>
      </c>
      <c r="D182" s="20" t="s">
        <v>853</v>
      </c>
      <c r="E182" s="20" t="s">
        <v>754</v>
      </c>
      <c r="F182" s="20" t="s">
        <v>822</v>
      </c>
      <c r="G182" s="20" t="s">
        <v>854</v>
      </c>
      <c r="H182" s="20" t="s">
        <v>85</v>
      </c>
      <c r="I182" s="20" t="s">
        <v>822</v>
      </c>
      <c r="J182" s="41">
        <v>46082</v>
      </c>
      <c r="K182" s="41">
        <v>46143</v>
      </c>
      <c r="L182" s="20" t="s">
        <v>822</v>
      </c>
      <c r="M182" s="20" t="s">
        <v>855</v>
      </c>
      <c r="N182" s="20">
        <v>10</v>
      </c>
      <c r="O182" s="20">
        <v>10</v>
      </c>
      <c r="P182" s="20">
        <v>0</v>
      </c>
      <c r="Q182" s="20">
        <v>1</v>
      </c>
      <c r="R182" s="20">
        <v>80</v>
      </c>
      <c r="S182" s="20">
        <v>245</v>
      </c>
      <c r="T182" s="20">
        <v>1</v>
      </c>
      <c r="U182" s="20">
        <v>5</v>
      </c>
      <c r="V182" s="20">
        <v>15</v>
      </c>
      <c r="W182" s="20" t="s">
        <v>856</v>
      </c>
      <c r="X182" s="20" t="s">
        <v>857</v>
      </c>
      <c r="Y182" s="20"/>
    </row>
    <row r="183" s="2" customFormat="1" ht="40.5" spans="1:25">
      <c r="A183" s="20">
        <f t="shared" si="3"/>
        <v>177</v>
      </c>
      <c r="B183" s="20" t="s">
        <v>80</v>
      </c>
      <c r="C183" s="20" t="s">
        <v>107</v>
      </c>
      <c r="D183" s="20" t="s">
        <v>108</v>
      </c>
      <c r="E183" s="20" t="s">
        <v>754</v>
      </c>
      <c r="F183" s="20" t="s">
        <v>858</v>
      </c>
      <c r="G183" s="20" t="s">
        <v>859</v>
      </c>
      <c r="H183" s="20" t="s">
        <v>85</v>
      </c>
      <c r="I183" s="20" t="s">
        <v>860</v>
      </c>
      <c r="J183" s="41">
        <v>45839</v>
      </c>
      <c r="K183" s="41">
        <v>45870</v>
      </c>
      <c r="L183" s="20" t="s">
        <v>858</v>
      </c>
      <c r="M183" s="20" t="s">
        <v>861</v>
      </c>
      <c r="N183" s="20">
        <v>21</v>
      </c>
      <c r="O183" s="20">
        <f>N183-P183</f>
        <v>17.85</v>
      </c>
      <c r="P183" s="20">
        <f>21*0.15</f>
        <v>3.15</v>
      </c>
      <c r="Q183" s="20">
        <v>1</v>
      </c>
      <c r="R183" s="20">
        <v>32</v>
      </c>
      <c r="S183" s="20">
        <v>107</v>
      </c>
      <c r="T183" s="20">
        <v>0</v>
      </c>
      <c r="U183" s="20">
        <v>4</v>
      </c>
      <c r="V183" s="20">
        <v>15</v>
      </c>
      <c r="W183" s="20" t="s">
        <v>862</v>
      </c>
      <c r="X183" s="20" t="s">
        <v>863</v>
      </c>
      <c r="Y183" s="20"/>
    </row>
    <row r="184" s="2" customFormat="1" ht="40.5" spans="1:25">
      <c r="A184" s="20">
        <f t="shared" si="3"/>
        <v>178</v>
      </c>
      <c r="B184" s="20" t="s">
        <v>80</v>
      </c>
      <c r="C184" s="20" t="s">
        <v>107</v>
      </c>
      <c r="D184" s="20" t="s">
        <v>108</v>
      </c>
      <c r="E184" s="20" t="s">
        <v>754</v>
      </c>
      <c r="F184" s="20" t="s">
        <v>858</v>
      </c>
      <c r="G184" s="20" t="s">
        <v>864</v>
      </c>
      <c r="H184" s="20" t="s">
        <v>85</v>
      </c>
      <c r="I184" s="20" t="s">
        <v>865</v>
      </c>
      <c r="J184" s="41">
        <v>45931</v>
      </c>
      <c r="K184" s="41">
        <v>45962</v>
      </c>
      <c r="L184" s="20" t="s">
        <v>858</v>
      </c>
      <c r="M184" s="20" t="s">
        <v>866</v>
      </c>
      <c r="N184" s="20">
        <v>9.35</v>
      </c>
      <c r="O184" s="20">
        <v>8</v>
      </c>
      <c r="P184" s="20">
        <f>9*0.15</f>
        <v>1.35</v>
      </c>
      <c r="Q184" s="20">
        <v>1</v>
      </c>
      <c r="R184" s="20">
        <v>37</v>
      </c>
      <c r="S184" s="20">
        <v>113</v>
      </c>
      <c r="T184" s="20">
        <v>0</v>
      </c>
      <c r="U184" s="20">
        <v>6</v>
      </c>
      <c r="V184" s="20">
        <v>18</v>
      </c>
      <c r="W184" s="20" t="s">
        <v>862</v>
      </c>
      <c r="X184" s="20" t="s">
        <v>863</v>
      </c>
      <c r="Y184" s="20"/>
    </row>
    <row r="185" s="2" customFormat="1" ht="40.5" spans="1:25">
      <c r="A185" s="20">
        <f t="shared" si="3"/>
        <v>179</v>
      </c>
      <c r="B185" s="38" t="s">
        <v>88</v>
      </c>
      <c r="C185" s="23" t="s">
        <v>149</v>
      </c>
      <c r="D185" s="20" t="s">
        <v>811</v>
      </c>
      <c r="E185" s="20" t="s">
        <v>754</v>
      </c>
      <c r="F185" s="20" t="s">
        <v>858</v>
      </c>
      <c r="G185" s="20" t="s">
        <v>867</v>
      </c>
      <c r="H185" s="20" t="s">
        <v>85</v>
      </c>
      <c r="I185" s="20" t="s">
        <v>868</v>
      </c>
      <c r="J185" s="41">
        <v>45870</v>
      </c>
      <c r="K185" s="41">
        <v>46143</v>
      </c>
      <c r="L185" s="20" t="s">
        <v>858</v>
      </c>
      <c r="M185" s="20" t="s">
        <v>869</v>
      </c>
      <c r="N185" s="20">
        <v>150</v>
      </c>
      <c r="O185" s="20">
        <v>150</v>
      </c>
      <c r="P185" s="20">
        <v>0</v>
      </c>
      <c r="Q185" s="20">
        <v>1</v>
      </c>
      <c r="R185" s="20">
        <v>685</v>
      </c>
      <c r="S185" s="20">
        <v>2235</v>
      </c>
      <c r="T185" s="20">
        <v>0</v>
      </c>
      <c r="U185" s="20">
        <v>48</v>
      </c>
      <c r="V185" s="20">
        <v>133</v>
      </c>
      <c r="W185" s="20" t="s">
        <v>870</v>
      </c>
      <c r="X185" s="20" t="s">
        <v>871</v>
      </c>
      <c r="Y185" s="20"/>
    </row>
    <row r="186" s="2" customFormat="1" ht="60.75" spans="1:25">
      <c r="A186" s="20">
        <f t="shared" si="3"/>
        <v>180</v>
      </c>
      <c r="B186" s="20" t="s">
        <v>80</v>
      </c>
      <c r="C186" s="20" t="s">
        <v>270</v>
      </c>
      <c r="D186" s="20" t="s">
        <v>872</v>
      </c>
      <c r="E186" s="20" t="s">
        <v>754</v>
      </c>
      <c r="F186" s="20" t="s">
        <v>858</v>
      </c>
      <c r="G186" s="20" t="s">
        <v>873</v>
      </c>
      <c r="H186" s="20" t="s">
        <v>85</v>
      </c>
      <c r="I186" s="20" t="s">
        <v>858</v>
      </c>
      <c r="J186" s="41">
        <v>45931</v>
      </c>
      <c r="K186" s="41">
        <v>45992</v>
      </c>
      <c r="L186" s="20" t="s">
        <v>858</v>
      </c>
      <c r="M186" s="20" t="s">
        <v>874</v>
      </c>
      <c r="N186" s="20">
        <v>25.8</v>
      </c>
      <c r="O186" s="20">
        <v>25.8</v>
      </c>
      <c r="P186" s="20">
        <v>0</v>
      </c>
      <c r="Q186" s="20">
        <v>1</v>
      </c>
      <c r="R186" s="20">
        <v>340</v>
      </c>
      <c r="S186" s="20">
        <v>815</v>
      </c>
      <c r="T186" s="20">
        <v>0</v>
      </c>
      <c r="U186" s="20">
        <v>18</v>
      </c>
      <c r="V186" s="20">
        <v>35</v>
      </c>
      <c r="W186" s="20" t="s">
        <v>875</v>
      </c>
      <c r="X186" s="20" t="s">
        <v>778</v>
      </c>
      <c r="Y186" s="20"/>
    </row>
    <row r="187" s="2" customFormat="1" ht="81" spans="1:25">
      <c r="A187" s="20">
        <f t="shared" si="3"/>
        <v>181</v>
      </c>
      <c r="B187" s="38" t="s">
        <v>88</v>
      </c>
      <c r="C187" s="20" t="s">
        <v>200</v>
      </c>
      <c r="D187" s="20" t="s">
        <v>227</v>
      </c>
      <c r="E187" s="20" t="s">
        <v>754</v>
      </c>
      <c r="F187" s="20" t="s">
        <v>876</v>
      </c>
      <c r="G187" s="20" t="s">
        <v>877</v>
      </c>
      <c r="H187" s="20" t="s">
        <v>85</v>
      </c>
      <c r="I187" s="20" t="s">
        <v>878</v>
      </c>
      <c r="J187" s="41">
        <v>45931</v>
      </c>
      <c r="K187" s="41">
        <v>45992</v>
      </c>
      <c r="L187" s="20" t="s">
        <v>876</v>
      </c>
      <c r="M187" s="20" t="s">
        <v>877</v>
      </c>
      <c r="N187" s="20">
        <v>50</v>
      </c>
      <c r="O187" s="20">
        <v>50</v>
      </c>
      <c r="P187" s="20">
        <v>0</v>
      </c>
      <c r="Q187" s="20">
        <v>1</v>
      </c>
      <c r="R187" s="20">
        <v>35</v>
      </c>
      <c r="S187" s="20">
        <v>115</v>
      </c>
      <c r="T187" s="20">
        <v>0</v>
      </c>
      <c r="U187" s="20">
        <v>4</v>
      </c>
      <c r="V187" s="20">
        <v>11</v>
      </c>
      <c r="W187" s="20" t="s">
        <v>879</v>
      </c>
      <c r="X187" s="20" t="s">
        <v>880</v>
      </c>
      <c r="Y187" s="44" t="s">
        <v>881</v>
      </c>
    </row>
    <row r="188" s="2" customFormat="1" ht="60.75" spans="1:25">
      <c r="A188" s="20">
        <f t="shared" si="3"/>
        <v>182</v>
      </c>
      <c r="B188" s="20" t="s">
        <v>80</v>
      </c>
      <c r="C188" s="20" t="s">
        <v>107</v>
      </c>
      <c r="D188" s="20" t="s">
        <v>821</v>
      </c>
      <c r="E188" s="20" t="s">
        <v>754</v>
      </c>
      <c r="F188" s="20" t="s">
        <v>876</v>
      </c>
      <c r="G188" s="20" t="s">
        <v>882</v>
      </c>
      <c r="H188" s="20" t="s">
        <v>85</v>
      </c>
      <c r="I188" s="20" t="s">
        <v>883</v>
      </c>
      <c r="J188" s="41">
        <v>45931</v>
      </c>
      <c r="K188" s="41">
        <v>45992</v>
      </c>
      <c r="L188" s="20" t="s">
        <v>876</v>
      </c>
      <c r="M188" s="20" t="s">
        <v>884</v>
      </c>
      <c r="N188" s="20">
        <v>80</v>
      </c>
      <c r="O188" s="20">
        <v>80</v>
      </c>
      <c r="P188" s="20">
        <v>0</v>
      </c>
      <c r="Q188" s="20">
        <v>1</v>
      </c>
      <c r="R188" s="20">
        <v>187</v>
      </c>
      <c r="S188" s="20">
        <v>566</v>
      </c>
      <c r="T188" s="20">
        <v>0</v>
      </c>
      <c r="U188" s="20">
        <v>14</v>
      </c>
      <c r="V188" s="20">
        <v>28</v>
      </c>
      <c r="W188" s="20" t="s">
        <v>884</v>
      </c>
      <c r="X188" s="20" t="s">
        <v>885</v>
      </c>
      <c r="Y188" s="20"/>
    </row>
    <row r="189" s="2" customFormat="1" ht="60.75" spans="1:25">
      <c r="A189" s="20">
        <f t="shared" si="3"/>
        <v>183</v>
      </c>
      <c r="B189" s="20" t="s">
        <v>80</v>
      </c>
      <c r="C189" s="20" t="s">
        <v>107</v>
      </c>
      <c r="D189" s="20" t="s">
        <v>821</v>
      </c>
      <c r="E189" s="20" t="s">
        <v>754</v>
      </c>
      <c r="F189" s="20" t="s">
        <v>876</v>
      </c>
      <c r="G189" s="20" t="s">
        <v>886</v>
      </c>
      <c r="H189" s="20" t="s">
        <v>85</v>
      </c>
      <c r="I189" s="20" t="s">
        <v>887</v>
      </c>
      <c r="J189" s="41">
        <v>45931</v>
      </c>
      <c r="K189" s="41">
        <v>45992</v>
      </c>
      <c r="L189" s="20" t="s">
        <v>876</v>
      </c>
      <c r="M189" s="20" t="s">
        <v>888</v>
      </c>
      <c r="N189" s="20">
        <v>90</v>
      </c>
      <c r="O189" s="20">
        <v>90</v>
      </c>
      <c r="P189" s="20">
        <v>0</v>
      </c>
      <c r="Q189" s="20">
        <v>1</v>
      </c>
      <c r="R189" s="20">
        <v>194</v>
      </c>
      <c r="S189" s="20">
        <v>682</v>
      </c>
      <c r="T189" s="20">
        <v>0</v>
      </c>
      <c r="U189" s="20">
        <v>23</v>
      </c>
      <c r="V189" s="20">
        <v>69</v>
      </c>
      <c r="W189" s="20" t="s">
        <v>888</v>
      </c>
      <c r="X189" s="20" t="s">
        <v>885</v>
      </c>
      <c r="Y189" s="20"/>
    </row>
    <row r="190" s="2" customFormat="1" ht="60.75" spans="1:25">
      <c r="A190" s="20">
        <f t="shared" si="3"/>
        <v>184</v>
      </c>
      <c r="B190" s="20" t="s">
        <v>80</v>
      </c>
      <c r="C190" s="20" t="s">
        <v>107</v>
      </c>
      <c r="D190" s="20" t="s">
        <v>821</v>
      </c>
      <c r="E190" s="20" t="s">
        <v>754</v>
      </c>
      <c r="F190" s="20" t="s">
        <v>876</v>
      </c>
      <c r="G190" s="20" t="s">
        <v>889</v>
      </c>
      <c r="H190" s="20" t="s">
        <v>85</v>
      </c>
      <c r="I190" s="20" t="s">
        <v>890</v>
      </c>
      <c r="J190" s="41">
        <v>45931</v>
      </c>
      <c r="K190" s="41">
        <v>45992</v>
      </c>
      <c r="L190" s="20" t="s">
        <v>876</v>
      </c>
      <c r="M190" s="20" t="s">
        <v>891</v>
      </c>
      <c r="N190" s="20">
        <v>24</v>
      </c>
      <c r="O190" s="20">
        <v>24</v>
      </c>
      <c r="P190" s="20">
        <v>0</v>
      </c>
      <c r="Q190" s="20">
        <v>1</v>
      </c>
      <c r="R190" s="20">
        <v>61</v>
      </c>
      <c r="S190" s="20">
        <v>177</v>
      </c>
      <c r="T190" s="20">
        <v>0</v>
      </c>
      <c r="U190" s="20">
        <v>5</v>
      </c>
      <c r="V190" s="20">
        <v>10</v>
      </c>
      <c r="W190" s="20" t="s">
        <v>891</v>
      </c>
      <c r="X190" s="20" t="s">
        <v>885</v>
      </c>
      <c r="Y190" s="20"/>
    </row>
    <row r="191" s="2" customFormat="1" ht="60.75" spans="1:25">
      <c r="A191" s="20">
        <f t="shared" si="3"/>
        <v>185</v>
      </c>
      <c r="B191" s="20" t="s">
        <v>80</v>
      </c>
      <c r="C191" s="20" t="s">
        <v>107</v>
      </c>
      <c r="D191" s="20" t="s">
        <v>821</v>
      </c>
      <c r="E191" s="20" t="s">
        <v>754</v>
      </c>
      <c r="F191" s="20" t="s">
        <v>876</v>
      </c>
      <c r="G191" s="20" t="s">
        <v>892</v>
      </c>
      <c r="H191" s="20" t="s">
        <v>85</v>
      </c>
      <c r="I191" s="20" t="s">
        <v>893</v>
      </c>
      <c r="J191" s="41">
        <v>45931</v>
      </c>
      <c r="K191" s="41">
        <v>45992</v>
      </c>
      <c r="L191" s="20" t="s">
        <v>876</v>
      </c>
      <c r="M191" s="20" t="s">
        <v>894</v>
      </c>
      <c r="N191" s="20">
        <v>20</v>
      </c>
      <c r="O191" s="20">
        <v>20</v>
      </c>
      <c r="P191" s="20">
        <v>0</v>
      </c>
      <c r="Q191" s="20">
        <v>1</v>
      </c>
      <c r="R191" s="20">
        <v>20</v>
      </c>
      <c r="S191" s="20">
        <v>75</v>
      </c>
      <c r="T191" s="20">
        <v>0</v>
      </c>
      <c r="U191" s="20">
        <v>2</v>
      </c>
      <c r="V191" s="20">
        <v>6</v>
      </c>
      <c r="W191" s="20" t="s">
        <v>894</v>
      </c>
      <c r="X191" s="20" t="s">
        <v>885</v>
      </c>
      <c r="Y191" s="20"/>
    </row>
    <row r="192" s="2" customFormat="1" ht="60.75" spans="1:25">
      <c r="A192" s="20">
        <f t="shared" si="3"/>
        <v>186</v>
      </c>
      <c r="B192" s="20" t="s">
        <v>80</v>
      </c>
      <c r="C192" s="20" t="s">
        <v>107</v>
      </c>
      <c r="D192" s="20" t="s">
        <v>821</v>
      </c>
      <c r="E192" s="20" t="s">
        <v>754</v>
      </c>
      <c r="F192" s="20" t="s">
        <v>876</v>
      </c>
      <c r="G192" s="20" t="s">
        <v>895</v>
      </c>
      <c r="H192" s="20" t="s">
        <v>85</v>
      </c>
      <c r="I192" s="20" t="s">
        <v>896</v>
      </c>
      <c r="J192" s="41">
        <v>45931</v>
      </c>
      <c r="K192" s="41">
        <v>45992</v>
      </c>
      <c r="L192" s="20" t="s">
        <v>876</v>
      </c>
      <c r="M192" s="20" t="s">
        <v>897</v>
      </c>
      <c r="N192" s="20">
        <v>40</v>
      </c>
      <c r="O192" s="20">
        <v>40</v>
      </c>
      <c r="P192" s="20">
        <v>0</v>
      </c>
      <c r="Q192" s="20">
        <v>1</v>
      </c>
      <c r="R192" s="20">
        <v>30</v>
      </c>
      <c r="S192" s="20">
        <v>104</v>
      </c>
      <c r="T192" s="20">
        <v>0</v>
      </c>
      <c r="U192" s="20">
        <v>3</v>
      </c>
      <c r="V192" s="20">
        <v>7</v>
      </c>
      <c r="W192" s="20" t="s">
        <v>897</v>
      </c>
      <c r="X192" s="20" t="s">
        <v>885</v>
      </c>
      <c r="Y192" s="20"/>
    </row>
    <row r="193" s="2" customFormat="1" ht="60.75" spans="1:25">
      <c r="A193" s="20">
        <f t="shared" si="3"/>
        <v>187</v>
      </c>
      <c r="B193" s="20" t="s">
        <v>80</v>
      </c>
      <c r="C193" s="20" t="s">
        <v>107</v>
      </c>
      <c r="D193" s="20" t="s">
        <v>821</v>
      </c>
      <c r="E193" s="20" t="s">
        <v>754</v>
      </c>
      <c r="F193" s="20" t="s">
        <v>876</v>
      </c>
      <c r="G193" s="20" t="s">
        <v>898</v>
      </c>
      <c r="H193" s="20" t="s">
        <v>85</v>
      </c>
      <c r="I193" s="20" t="s">
        <v>899</v>
      </c>
      <c r="J193" s="41">
        <v>45962</v>
      </c>
      <c r="K193" s="41">
        <v>45992</v>
      </c>
      <c r="L193" s="20" t="s">
        <v>876</v>
      </c>
      <c r="M193" s="20" t="s">
        <v>900</v>
      </c>
      <c r="N193" s="20">
        <v>40</v>
      </c>
      <c r="O193" s="20">
        <v>40</v>
      </c>
      <c r="P193" s="20">
        <v>0</v>
      </c>
      <c r="Q193" s="20">
        <v>1</v>
      </c>
      <c r="R193" s="20">
        <v>443</v>
      </c>
      <c r="S193" s="20">
        <v>1503</v>
      </c>
      <c r="T193" s="20">
        <v>0</v>
      </c>
      <c r="U193" s="20">
        <v>42</v>
      </c>
      <c r="V193" s="20">
        <v>110</v>
      </c>
      <c r="W193" s="20" t="s">
        <v>900</v>
      </c>
      <c r="X193" s="20" t="s">
        <v>885</v>
      </c>
      <c r="Y193" s="20"/>
    </row>
    <row r="194" s="2" customFormat="1" ht="40.5" spans="1:25">
      <c r="A194" s="20">
        <f t="shared" si="3"/>
        <v>188</v>
      </c>
      <c r="B194" s="20" t="s">
        <v>80</v>
      </c>
      <c r="C194" s="20" t="s">
        <v>107</v>
      </c>
      <c r="D194" s="20" t="s">
        <v>166</v>
      </c>
      <c r="E194" s="20" t="s">
        <v>754</v>
      </c>
      <c r="F194" s="20" t="s">
        <v>876</v>
      </c>
      <c r="G194" s="20" t="s">
        <v>901</v>
      </c>
      <c r="H194" s="20" t="s">
        <v>85</v>
      </c>
      <c r="I194" s="20" t="s">
        <v>902</v>
      </c>
      <c r="J194" s="41">
        <v>45962</v>
      </c>
      <c r="K194" s="41">
        <v>45992</v>
      </c>
      <c r="L194" s="20" t="s">
        <v>876</v>
      </c>
      <c r="M194" s="20" t="s">
        <v>903</v>
      </c>
      <c r="N194" s="20">
        <v>11.7</v>
      </c>
      <c r="O194" s="20">
        <v>11.7</v>
      </c>
      <c r="P194" s="20">
        <v>0</v>
      </c>
      <c r="Q194" s="20">
        <v>1</v>
      </c>
      <c r="R194" s="20">
        <v>1029</v>
      </c>
      <c r="S194" s="20">
        <v>3800</v>
      </c>
      <c r="T194" s="20">
        <v>0</v>
      </c>
      <c r="U194" s="20">
        <v>95</v>
      </c>
      <c r="V194" s="20">
        <v>223</v>
      </c>
      <c r="W194" s="20" t="s">
        <v>903</v>
      </c>
      <c r="X194" s="20" t="s">
        <v>885</v>
      </c>
      <c r="Y194" s="20"/>
    </row>
    <row r="195" s="2" customFormat="1" ht="40.5" spans="1:25">
      <c r="A195" s="20">
        <f t="shared" si="3"/>
        <v>189</v>
      </c>
      <c r="B195" s="20" t="s">
        <v>80</v>
      </c>
      <c r="C195" s="20" t="s">
        <v>81</v>
      </c>
      <c r="D195" s="20" t="s">
        <v>316</v>
      </c>
      <c r="E195" s="20" t="s">
        <v>754</v>
      </c>
      <c r="F195" s="20" t="s">
        <v>876</v>
      </c>
      <c r="G195" s="20" t="s">
        <v>904</v>
      </c>
      <c r="H195" s="20" t="s">
        <v>85</v>
      </c>
      <c r="I195" s="20" t="s">
        <v>905</v>
      </c>
      <c r="J195" s="41">
        <v>45962</v>
      </c>
      <c r="K195" s="41">
        <v>45992</v>
      </c>
      <c r="L195" s="20" t="s">
        <v>876</v>
      </c>
      <c r="M195" s="20" t="s">
        <v>906</v>
      </c>
      <c r="N195" s="20">
        <v>200</v>
      </c>
      <c r="O195" s="20">
        <v>200</v>
      </c>
      <c r="P195" s="20">
        <v>0</v>
      </c>
      <c r="Q195" s="20">
        <v>1</v>
      </c>
      <c r="R195" s="20">
        <v>32</v>
      </c>
      <c r="S195" s="20">
        <v>114</v>
      </c>
      <c r="T195" s="20">
        <v>0</v>
      </c>
      <c r="U195" s="20">
        <v>3</v>
      </c>
      <c r="V195" s="20">
        <v>5</v>
      </c>
      <c r="W195" s="20" t="s">
        <v>906</v>
      </c>
      <c r="X195" s="20" t="s">
        <v>907</v>
      </c>
      <c r="Y195" s="20"/>
    </row>
    <row r="196" s="2" customFormat="1" ht="40.5" spans="1:25">
      <c r="A196" s="20">
        <f t="shared" si="3"/>
        <v>190</v>
      </c>
      <c r="B196" s="20" t="s">
        <v>80</v>
      </c>
      <c r="C196" s="20" t="s">
        <v>107</v>
      </c>
      <c r="D196" s="20" t="s">
        <v>80</v>
      </c>
      <c r="E196" s="20" t="s">
        <v>754</v>
      </c>
      <c r="F196" s="20" t="s">
        <v>876</v>
      </c>
      <c r="G196" s="20" t="s">
        <v>908</v>
      </c>
      <c r="H196" s="20" t="s">
        <v>85</v>
      </c>
      <c r="I196" s="20" t="s">
        <v>909</v>
      </c>
      <c r="J196" s="41">
        <v>45931</v>
      </c>
      <c r="K196" s="41">
        <v>45992</v>
      </c>
      <c r="L196" s="20" t="s">
        <v>876</v>
      </c>
      <c r="M196" s="20" t="s">
        <v>910</v>
      </c>
      <c r="N196" s="20">
        <v>20</v>
      </c>
      <c r="O196" s="20">
        <v>20</v>
      </c>
      <c r="P196" s="20">
        <v>0</v>
      </c>
      <c r="Q196" s="20">
        <v>1</v>
      </c>
      <c r="R196" s="20">
        <v>1029</v>
      </c>
      <c r="S196" s="20">
        <v>3800</v>
      </c>
      <c r="T196" s="20">
        <v>0</v>
      </c>
      <c r="U196" s="20">
        <v>95</v>
      </c>
      <c r="V196" s="20">
        <v>223</v>
      </c>
      <c r="W196" s="20" t="s">
        <v>910</v>
      </c>
      <c r="X196" s="20" t="s">
        <v>911</v>
      </c>
      <c r="Y196" s="20"/>
    </row>
    <row r="197" s="2" customFormat="1" ht="40.5" spans="1:25">
      <c r="A197" s="20">
        <f t="shared" si="3"/>
        <v>191</v>
      </c>
      <c r="B197" s="38" t="s">
        <v>88</v>
      </c>
      <c r="C197" s="23" t="s">
        <v>149</v>
      </c>
      <c r="D197" s="20" t="s">
        <v>811</v>
      </c>
      <c r="E197" s="20" t="s">
        <v>754</v>
      </c>
      <c r="F197" s="20" t="s">
        <v>876</v>
      </c>
      <c r="G197" s="20" t="s">
        <v>912</v>
      </c>
      <c r="H197" s="20" t="s">
        <v>85</v>
      </c>
      <c r="I197" s="20" t="s">
        <v>913</v>
      </c>
      <c r="J197" s="41">
        <v>45992</v>
      </c>
      <c r="K197" s="41">
        <v>46082</v>
      </c>
      <c r="L197" s="20" t="s">
        <v>876</v>
      </c>
      <c r="M197" s="20" t="s">
        <v>914</v>
      </c>
      <c r="N197" s="20">
        <v>100</v>
      </c>
      <c r="O197" s="20">
        <v>100</v>
      </c>
      <c r="P197" s="20">
        <v>0</v>
      </c>
      <c r="Q197" s="20">
        <v>1</v>
      </c>
      <c r="R197" s="20">
        <v>1029</v>
      </c>
      <c r="S197" s="20">
        <v>3800</v>
      </c>
      <c r="T197" s="20">
        <v>0</v>
      </c>
      <c r="U197" s="20">
        <v>95</v>
      </c>
      <c r="V197" s="20">
        <v>223</v>
      </c>
      <c r="W197" s="20" t="s">
        <v>914</v>
      </c>
      <c r="X197" s="20" t="s">
        <v>880</v>
      </c>
      <c r="Y197" s="20"/>
    </row>
    <row r="198" s="2" customFormat="1" ht="60.75" spans="1:25">
      <c r="A198" s="20">
        <f t="shared" si="3"/>
        <v>192</v>
      </c>
      <c r="B198" s="38" t="s">
        <v>88</v>
      </c>
      <c r="C198" s="20" t="s">
        <v>690</v>
      </c>
      <c r="D198" s="20" t="s">
        <v>853</v>
      </c>
      <c r="E198" s="20" t="s">
        <v>754</v>
      </c>
      <c r="F198" s="20" t="s">
        <v>876</v>
      </c>
      <c r="G198" s="20" t="s">
        <v>915</v>
      </c>
      <c r="H198" s="20" t="s">
        <v>85</v>
      </c>
      <c r="I198" s="20" t="s">
        <v>916</v>
      </c>
      <c r="J198" s="41">
        <v>45931</v>
      </c>
      <c r="K198" s="41">
        <v>45992</v>
      </c>
      <c r="L198" s="20" t="s">
        <v>876</v>
      </c>
      <c r="M198" s="20" t="s">
        <v>917</v>
      </c>
      <c r="N198" s="20">
        <v>120</v>
      </c>
      <c r="O198" s="20">
        <v>120</v>
      </c>
      <c r="P198" s="20">
        <v>0</v>
      </c>
      <c r="Q198" s="20">
        <v>1</v>
      </c>
      <c r="R198" s="20">
        <v>1029</v>
      </c>
      <c r="S198" s="20">
        <v>3800</v>
      </c>
      <c r="T198" s="20">
        <v>0</v>
      </c>
      <c r="U198" s="20">
        <v>95</v>
      </c>
      <c r="V198" s="20">
        <v>223</v>
      </c>
      <c r="W198" s="20" t="s">
        <v>917</v>
      </c>
      <c r="X198" s="20" t="s">
        <v>918</v>
      </c>
      <c r="Y198" s="20"/>
    </row>
    <row r="199" s="2" customFormat="1" ht="40.5" spans="1:25">
      <c r="A199" s="20">
        <f t="shared" ref="A199:A262" si="4">ROW(A199)-6</f>
        <v>193</v>
      </c>
      <c r="B199" s="20" t="s">
        <v>80</v>
      </c>
      <c r="C199" s="20" t="s">
        <v>107</v>
      </c>
      <c r="D199" s="20" t="s">
        <v>166</v>
      </c>
      <c r="E199" s="20" t="s">
        <v>754</v>
      </c>
      <c r="F199" s="20" t="s">
        <v>876</v>
      </c>
      <c r="G199" s="20" t="s">
        <v>919</v>
      </c>
      <c r="H199" s="20" t="s">
        <v>85</v>
      </c>
      <c r="I199" s="20" t="s">
        <v>920</v>
      </c>
      <c r="J199" s="41">
        <v>45962</v>
      </c>
      <c r="K199" s="41">
        <v>46023</v>
      </c>
      <c r="L199" s="20" t="s">
        <v>876</v>
      </c>
      <c r="M199" s="20" t="s">
        <v>921</v>
      </c>
      <c r="N199" s="20">
        <v>126</v>
      </c>
      <c r="O199" s="20">
        <v>126</v>
      </c>
      <c r="P199" s="20">
        <v>0</v>
      </c>
      <c r="Q199" s="20">
        <v>1</v>
      </c>
      <c r="R199" s="20">
        <v>211</v>
      </c>
      <c r="S199" s="20">
        <v>716</v>
      </c>
      <c r="T199" s="20">
        <v>0</v>
      </c>
      <c r="U199" s="20">
        <v>19</v>
      </c>
      <c r="V199" s="20">
        <v>46</v>
      </c>
      <c r="W199" s="20" t="s">
        <v>921</v>
      </c>
      <c r="X199" s="20" t="s">
        <v>885</v>
      </c>
      <c r="Y199" s="20"/>
    </row>
    <row r="200" s="2" customFormat="1" ht="40.5" spans="1:25">
      <c r="A200" s="20">
        <f t="shared" si="4"/>
        <v>194</v>
      </c>
      <c r="B200" s="20" t="s">
        <v>80</v>
      </c>
      <c r="C200" s="20" t="s">
        <v>107</v>
      </c>
      <c r="D200" s="20" t="s">
        <v>166</v>
      </c>
      <c r="E200" s="20" t="s">
        <v>754</v>
      </c>
      <c r="F200" s="20" t="s">
        <v>876</v>
      </c>
      <c r="G200" s="20" t="s">
        <v>922</v>
      </c>
      <c r="H200" s="20" t="s">
        <v>85</v>
      </c>
      <c r="I200" s="20" t="s">
        <v>923</v>
      </c>
      <c r="J200" s="41">
        <v>45962</v>
      </c>
      <c r="K200" s="41">
        <v>46023</v>
      </c>
      <c r="L200" s="20" t="s">
        <v>876</v>
      </c>
      <c r="M200" s="20" t="s">
        <v>924</v>
      </c>
      <c r="N200" s="20">
        <f>1600*700/10000</f>
        <v>112</v>
      </c>
      <c r="O200" s="20">
        <f>1600*700/10000</f>
        <v>112</v>
      </c>
      <c r="P200" s="20">
        <v>0</v>
      </c>
      <c r="Q200" s="20">
        <v>1</v>
      </c>
      <c r="R200" s="20">
        <v>156</v>
      </c>
      <c r="S200" s="20">
        <v>507</v>
      </c>
      <c r="T200" s="20">
        <v>0</v>
      </c>
      <c r="U200" s="20">
        <v>11</v>
      </c>
      <c r="V200" s="20">
        <v>24</v>
      </c>
      <c r="W200" s="20" t="s">
        <v>924</v>
      </c>
      <c r="X200" s="20" t="s">
        <v>885</v>
      </c>
      <c r="Y200" s="20"/>
    </row>
    <row r="201" s="2" customFormat="1" ht="40.5" spans="1:25">
      <c r="A201" s="20">
        <f t="shared" si="4"/>
        <v>195</v>
      </c>
      <c r="B201" s="20" t="s">
        <v>80</v>
      </c>
      <c r="C201" s="20" t="s">
        <v>107</v>
      </c>
      <c r="D201" s="20" t="s">
        <v>166</v>
      </c>
      <c r="E201" s="20" t="s">
        <v>754</v>
      </c>
      <c r="F201" s="20" t="s">
        <v>876</v>
      </c>
      <c r="G201" s="20" t="s">
        <v>925</v>
      </c>
      <c r="H201" s="20" t="s">
        <v>85</v>
      </c>
      <c r="I201" s="20" t="s">
        <v>926</v>
      </c>
      <c r="J201" s="41">
        <v>45962</v>
      </c>
      <c r="K201" s="41">
        <v>46023</v>
      </c>
      <c r="L201" s="20" t="s">
        <v>876</v>
      </c>
      <c r="M201" s="20" t="s">
        <v>927</v>
      </c>
      <c r="N201" s="20">
        <f>1800*700/10000</f>
        <v>126</v>
      </c>
      <c r="O201" s="20">
        <f>1800*700/10000</f>
        <v>126</v>
      </c>
      <c r="P201" s="20">
        <v>0</v>
      </c>
      <c r="Q201" s="20">
        <v>1</v>
      </c>
      <c r="R201" s="20">
        <v>157</v>
      </c>
      <c r="S201" s="20">
        <v>540</v>
      </c>
      <c r="T201" s="20">
        <v>0</v>
      </c>
      <c r="U201" s="20">
        <v>15</v>
      </c>
      <c r="V201" s="20">
        <v>37</v>
      </c>
      <c r="W201" s="20" t="s">
        <v>927</v>
      </c>
      <c r="X201" s="20" t="s">
        <v>885</v>
      </c>
      <c r="Y201" s="20"/>
    </row>
    <row r="202" s="2" customFormat="1" ht="40.5" spans="1:25">
      <c r="A202" s="20">
        <f t="shared" si="4"/>
        <v>196</v>
      </c>
      <c r="B202" s="20" t="s">
        <v>80</v>
      </c>
      <c r="C202" s="20" t="s">
        <v>107</v>
      </c>
      <c r="D202" s="20" t="s">
        <v>166</v>
      </c>
      <c r="E202" s="20" t="s">
        <v>754</v>
      </c>
      <c r="F202" s="20" t="s">
        <v>876</v>
      </c>
      <c r="G202" s="20" t="s">
        <v>928</v>
      </c>
      <c r="H202" s="20" t="s">
        <v>85</v>
      </c>
      <c r="I202" s="20" t="s">
        <v>929</v>
      </c>
      <c r="J202" s="41">
        <v>45962</v>
      </c>
      <c r="K202" s="41">
        <v>46023</v>
      </c>
      <c r="L202" s="20" t="s">
        <v>876</v>
      </c>
      <c r="M202" s="20" t="s">
        <v>930</v>
      </c>
      <c r="N202" s="20">
        <f>3300*700/10000</f>
        <v>231</v>
      </c>
      <c r="O202" s="20">
        <f>3300*700/10000</f>
        <v>231</v>
      </c>
      <c r="P202" s="20">
        <v>0</v>
      </c>
      <c r="Q202" s="20">
        <v>1</v>
      </c>
      <c r="R202" s="20">
        <v>347</v>
      </c>
      <c r="S202" s="20">
        <v>1164</v>
      </c>
      <c r="T202" s="20">
        <v>0</v>
      </c>
      <c r="U202" s="20">
        <v>35</v>
      </c>
      <c r="V202" s="20">
        <v>75</v>
      </c>
      <c r="W202" s="20" t="s">
        <v>930</v>
      </c>
      <c r="X202" s="20" t="s">
        <v>885</v>
      </c>
      <c r="Y202" s="20"/>
    </row>
    <row r="203" s="2" customFormat="1" ht="40.5" spans="1:25">
      <c r="A203" s="20">
        <f t="shared" si="4"/>
        <v>197</v>
      </c>
      <c r="B203" s="20" t="s">
        <v>80</v>
      </c>
      <c r="C203" s="20" t="s">
        <v>107</v>
      </c>
      <c r="D203" s="20" t="s">
        <v>166</v>
      </c>
      <c r="E203" s="20" t="s">
        <v>754</v>
      </c>
      <c r="F203" s="20" t="s">
        <v>876</v>
      </c>
      <c r="G203" s="20" t="s">
        <v>931</v>
      </c>
      <c r="H203" s="20" t="s">
        <v>85</v>
      </c>
      <c r="I203" s="20" t="s">
        <v>926</v>
      </c>
      <c r="J203" s="41">
        <v>45962</v>
      </c>
      <c r="K203" s="41">
        <v>46023</v>
      </c>
      <c r="L203" s="20" t="s">
        <v>876</v>
      </c>
      <c r="M203" s="20" t="s">
        <v>932</v>
      </c>
      <c r="N203" s="20">
        <f>3300*700/10000</f>
        <v>231</v>
      </c>
      <c r="O203" s="20">
        <f>3300*700/10000</f>
        <v>231</v>
      </c>
      <c r="P203" s="20">
        <v>0</v>
      </c>
      <c r="Q203" s="20">
        <v>1</v>
      </c>
      <c r="R203" s="20">
        <v>347</v>
      </c>
      <c r="S203" s="20">
        <v>1164</v>
      </c>
      <c r="T203" s="20">
        <v>0</v>
      </c>
      <c r="U203" s="20">
        <v>35</v>
      </c>
      <c r="V203" s="20">
        <v>75</v>
      </c>
      <c r="W203" s="20" t="s">
        <v>932</v>
      </c>
      <c r="X203" s="20" t="s">
        <v>885</v>
      </c>
      <c r="Y203" s="20"/>
    </row>
    <row r="204" s="2" customFormat="1" ht="40.5" spans="1:25">
      <c r="A204" s="20">
        <f t="shared" si="4"/>
        <v>198</v>
      </c>
      <c r="B204" s="20" t="s">
        <v>80</v>
      </c>
      <c r="C204" s="20" t="s">
        <v>107</v>
      </c>
      <c r="D204" s="20" t="s">
        <v>166</v>
      </c>
      <c r="E204" s="20" t="s">
        <v>754</v>
      </c>
      <c r="F204" s="20" t="s">
        <v>876</v>
      </c>
      <c r="G204" s="20" t="s">
        <v>933</v>
      </c>
      <c r="H204" s="20" t="s">
        <v>85</v>
      </c>
      <c r="I204" s="20" t="s">
        <v>934</v>
      </c>
      <c r="J204" s="41">
        <v>45962</v>
      </c>
      <c r="K204" s="41">
        <v>46023</v>
      </c>
      <c r="L204" s="20" t="s">
        <v>876</v>
      </c>
      <c r="M204" s="20" t="s">
        <v>935</v>
      </c>
      <c r="N204" s="20">
        <f>1000*700/10000</f>
        <v>70</v>
      </c>
      <c r="O204" s="20">
        <f>1000*700/10000</f>
        <v>70</v>
      </c>
      <c r="P204" s="20">
        <v>0</v>
      </c>
      <c r="Q204" s="20">
        <v>1</v>
      </c>
      <c r="R204" s="20">
        <v>295</v>
      </c>
      <c r="S204" s="20">
        <v>938</v>
      </c>
      <c r="T204" s="20">
        <v>0</v>
      </c>
      <c r="U204" s="20">
        <v>18</v>
      </c>
      <c r="V204" s="20">
        <v>38</v>
      </c>
      <c r="W204" s="20" t="s">
        <v>935</v>
      </c>
      <c r="X204" s="20" t="s">
        <v>885</v>
      </c>
      <c r="Y204" s="20"/>
    </row>
    <row r="205" s="2" customFormat="1" ht="40.5" spans="1:25">
      <c r="A205" s="20">
        <f t="shared" si="4"/>
        <v>199</v>
      </c>
      <c r="B205" s="20" t="s">
        <v>80</v>
      </c>
      <c r="C205" s="20" t="s">
        <v>107</v>
      </c>
      <c r="D205" s="20" t="s">
        <v>166</v>
      </c>
      <c r="E205" s="20" t="s">
        <v>754</v>
      </c>
      <c r="F205" s="20" t="s">
        <v>876</v>
      </c>
      <c r="G205" s="20" t="s">
        <v>936</v>
      </c>
      <c r="H205" s="20" t="s">
        <v>85</v>
      </c>
      <c r="I205" s="20" t="s">
        <v>937</v>
      </c>
      <c r="J205" s="41">
        <v>45962</v>
      </c>
      <c r="K205" s="41">
        <v>46023</v>
      </c>
      <c r="L205" s="20" t="s">
        <v>876</v>
      </c>
      <c r="M205" s="20" t="s">
        <v>938</v>
      </c>
      <c r="N205" s="20">
        <f>600*700/10000</f>
        <v>42</v>
      </c>
      <c r="O205" s="20">
        <f>600*700/10000</f>
        <v>42</v>
      </c>
      <c r="P205" s="20">
        <v>0</v>
      </c>
      <c r="Q205" s="20">
        <v>1</v>
      </c>
      <c r="R205" s="20">
        <v>47</v>
      </c>
      <c r="S205" s="20">
        <v>138</v>
      </c>
      <c r="T205" s="20">
        <v>0</v>
      </c>
      <c r="U205" s="20">
        <v>3</v>
      </c>
      <c r="V205" s="20">
        <v>8</v>
      </c>
      <c r="W205" s="20" t="s">
        <v>938</v>
      </c>
      <c r="X205" s="20" t="s">
        <v>885</v>
      </c>
      <c r="Y205" s="20"/>
    </row>
    <row r="206" s="2" customFormat="1" ht="60.75" spans="1:25">
      <c r="A206" s="20">
        <f t="shared" si="4"/>
        <v>200</v>
      </c>
      <c r="B206" s="20" t="s">
        <v>80</v>
      </c>
      <c r="C206" s="20" t="s">
        <v>107</v>
      </c>
      <c r="D206" s="20" t="s">
        <v>166</v>
      </c>
      <c r="E206" s="20" t="s">
        <v>754</v>
      </c>
      <c r="F206" s="20" t="s">
        <v>876</v>
      </c>
      <c r="G206" s="20" t="s">
        <v>939</v>
      </c>
      <c r="H206" s="20" t="s">
        <v>85</v>
      </c>
      <c r="I206" s="20" t="s">
        <v>940</v>
      </c>
      <c r="J206" s="41">
        <v>45962</v>
      </c>
      <c r="K206" s="41">
        <v>46023</v>
      </c>
      <c r="L206" s="20" t="s">
        <v>876</v>
      </c>
      <c r="M206" s="20" t="s">
        <v>941</v>
      </c>
      <c r="N206" s="20">
        <v>41</v>
      </c>
      <c r="O206" s="20">
        <v>41</v>
      </c>
      <c r="P206" s="20">
        <v>0</v>
      </c>
      <c r="Q206" s="20">
        <v>1</v>
      </c>
      <c r="R206" s="20">
        <v>153</v>
      </c>
      <c r="S206" s="20">
        <v>496</v>
      </c>
      <c r="T206" s="20">
        <v>0</v>
      </c>
      <c r="U206" s="20">
        <v>9</v>
      </c>
      <c r="V206" s="20">
        <v>18</v>
      </c>
      <c r="W206" s="20" t="s">
        <v>941</v>
      </c>
      <c r="X206" s="20" t="s">
        <v>885</v>
      </c>
      <c r="Y206" s="20"/>
    </row>
    <row r="207" s="2" customFormat="1" ht="40.5" spans="1:25">
      <c r="A207" s="20">
        <f t="shared" si="4"/>
        <v>201</v>
      </c>
      <c r="B207" s="20" t="s">
        <v>80</v>
      </c>
      <c r="C207" s="20" t="s">
        <v>107</v>
      </c>
      <c r="D207" s="20" t="s">
        <v>166</v>
      </c>
      <c r="E207" s="20" t="s">
        <v>754</v>
      </c>
      <c r="F207" s="20" t="s">
        <v>942</v>
      </c>
      <c r="G207" s="20" t="s">
        <v>943</v>
      </c>
      <c r="H207" s="20" t="s">
        <v>85</v>
      </c>
      <c r="I207" s="20" t="s">
        <v>942</v>
      </c>
      <c r="J207" s="41">
        <v>45870</v>
      </c>
      <c r="K207" s="41">
        <v>45962</v>
      </c>
      <c r="L207" s="20" t="s">
        <v>942</v>
      </c>
      <c r="M207" s="20" t="s">
        <v>944</v>
      </c>
      <c r="N207" s="20">
        <v>22.75</v>
      </c>
      <c r="O207" s="20">
        <v>22.75</v>
      </c>
      <c r="P207" s="20">
        <v>0</v>
      </c>
      <c r="Q207" s="20">
        <v>1</v>
      </c>
      <c r="R207" s="20">
        <v>135</v>
      </c>
      <c r="S207" s="20">
        <v>540</v>
      </c>
      <c r="T207" s="20">
        <v>0</v>
      </c>
      <c r="U207" s="20">
        <v>5</v>
      </c>
      <c r="V207" s="20">
        <v>17</v>
      </c>
      <c r="W207" s="20" t="s">
        <v>945</v>
      </c>
      <c r="X207" s="20" t="s">
        <v>804</v>
      </c>
      <c r="Y207" s="20"/>
    </row>
    <row r="208" s="2" customFormat="1" ht="40.5" spans="1:25">
      <c r="A208" s="20">
        <f t="shared" si="4"/>
        <v>202</v>
      </c>
      <c r="B208" s="20" t="s">
        <v>80</v>
      </c>
      <c r="C208" s="20" t="s">
        <v>107</v>
      </c>
      <c r="D208" s="20" t="s">
        <v>166</v>
      </c>
      <c r="E208" s="20" t="s">
        <v>754</v>
      </c>
      <c r="F208" s="20" t="s">
        <v>942</v>
      </c>
      <c r="G208" s="20" t="s">
        <v>946</v>
      </c>
      <c r="H208" s="20" t="s">
        <v>85</v>
      </c>
      <c r="I208" s="20" t="s">
        <v>942</v>
      </c>
      <c r="J208" s="41">
        <v>45901</v>
      </c>
      <c r="K208" s="41">
        <v>45992</v>
      </c>
      <c r="L208" s="20" t="s">
        <v>942</v>
      </c>
      <c r="M208" s="20" t="s">
        <v>947</v>
      </c>
      <c r="N208" s="20">
        <v>78</v>
      </c>
      <c r="O208" s="20">
        <v>78</v>
      </c>
      <c r="P208" s="20">
        <v>0</v>
      </c>
      <c r="Q208" s="20">
        <v>1</v>
      </c>
      <c r="R208" s="20">
        <v>34</v>
      </c>
      <c r="S208" s="20">
        <v>126</v>
      </c>
      <c r="T208" s="20">
        <v>0</v>
      </c>
      <c r="U208" s="20">
        <v>3</v>
      </c>
      <c r="V208" s="20">
        <v>10</v>
      </c>
      <c r="W208" s="20" t="s">
        <v>948</v>
      </c>
      <c r="X208" s="20" t="s">
        <v>804</v>
      </c>
      <c r="Y208" s="20"/>
    </row>
    <row r="209" s="2" customFormat="1" ht="40.5" spans="1:25">
      <c r="A209" s="20">
        <f t="shared" si="4"/>
        <v>203</v>
      </c>
      <c r="B209" s="20" t="s">
        <v>80</v>
      </c>
      <c r="C209" s="20" t="s">
        <v>107</v>
      </c>
      <c r="D209" s="20" t="s">
        <v>166</v>
      </c>
      <c r="E209" s="20" t="s">
        <v>754</v>
      </c>
      <c r="F209" s="20" t="s">
        <v>942</v>
      </c>
      <c r="G209" s="20" t="s">
        <v>949</v>
      </c>
      <c r="H209" s="20" t="s">
        <v>85</v>
      </c>
      <c r="I209" s="20" t="s">
        <v>942</v>
      </c>
      <c r="J209" s="41">
        <v>45839</v>
      </c>
      <c r="K209" s="41">
        <v>45931</v>
      </c>
      <c r="L209" s="20" t="s">
        <v>942</v>
      </c>
      <c r="M209" s="20" t="s">
        <v>950</v>
      </c>
      <c r="N209" s="20">
        <v>11.8</v>
      </c>
      <c r="O209" s="20">
        <v>11.8</v>
      </c>
      <c r="P209" s="20">
        <v>0</v>
      </c>
      <c r="Q209" s="20">
        <v>1</v>
      </c>
      <c r="R209" s="20">
        <v>128</v>
      </c>
      <c r="S209" s="20">
        <v>469</v>
      </c>
      <c r="T209" s="20">
        <v>0</v>
      </c>
      <c r="U209" s="20">
        <v>6</v>
      </c>
      <c r="V209" s="20">
        <v>18</v>
      </c>
      <c r="W209" s="20" t="s">
        <v>951</v>
      </c>
      <c r="X209" s="20" t="s">
        <v>952</v>
      </c>
      <c r="Y209" s="20"/>
    </row>
    <row r="210" s="2" customFormat="1" ht="60.75" spans="1:25">
      <c r="A210" s="20">
        <f t="shared" si="4"/>
        <v>204</v>
      </c>
      <c r="B210" s="20" t="s">
        <v>80</v>
      </c>
      <c r="C210" s="20" t="s">
        <v>107</v>
      </c>
      <c r="D210" s="20" t="s">
        <v>821</v>
      </c>
      <c r="E210" s="20" t="s">
        <v>754</v>
      </c>
      <c r="F210" s="20" t="s">
        <v>953</v>
      </c>
      <c r="G210" s="20" t="s">
        <v>954</v>
      </c>
      <c r="H210" s="20" t="s">
        <v>85</v>
      </c>
      <c r="I210" s="20" t="s">
        <v>955</v>
      </c>
      <c r="J210" s="41">
        <v>45962</v>
      </c>
      <c r="K210" s="41">
        <v>45991</v>
      </c>
      <c r="L210" s="20" t="s">
        <v>953</v>
      </c>
      <c r="M210" s="20" t="s">
        <v>956</v>
      </c>
      <c r="N210" s="20">
        <v>86</v>
      </c>
      <c r="O210" s="20">
        <v>84</v>
      </c>
      <c r="P210" s="20">
        <v>2</v>
      </c>
      <c r="Q210" s="20">
        <v>1</v>
      </c>
      <c r="R210" s="20">
        <v>31</v>
      </c>
      <c r="S210" s="20">
        <v>126</v>
      </c>
      <c r="T210" s="20">
        <v>0</v>
      </c>
      <c r="U210" s="20">
        <v>3</v>
      </c>
      <c r="V210" s="20">
        <v>10</v>
      </c>
      <c r="W210" s="20" t="s">
        <v>957</v>
      </c>
      <c r="X210" s="20" t="s">
        <v>958</v>
      </c>
      <c r="Y210" s="20"/>
    </row>
    <row r="211" s="2" customFormat="1" ht="40.5" spans="1:25">
      <c r="A211" s="20">
        <f t="shared" si="4"/>
        <v>205</v>
      </c>
      <c r="B211" s="20" t="s">
        <v>80</v>
      </c>
      <c r="C211" s="20" t="s">
        <v>107</v>
      </c>
      <c r="D211" s="20" t="s">
        <v>166</v>
      </c>
      <c r="E211" s="20" t="s">
        <v>754</v>
      </c>
      <c r="F211" s="20" t="s">
        <v>953</v>
      </c>
      <c r="G211" s="20" t="s">
        <v>959</v>
      </c>
      <c r="H211" s="20" t="s">
        <v>85</v>
      </c>
      <c r="I211" s="20" t="s">
        <v>960</v>
      </c>
      <c r="J211" s="41">
        <v>45945</v>
      </c>
      <c r="K211" s="41">
        <v>45955</v>
      </c>
      <c r="L211" s="20" t="s">
        <v>953</v>
      </c>
      <c r="M211" s="20" t="s">
        <v>961</v>
      </c>
      <c r="N211" s="20">
        <v>2</v>
      </c>
      <c r="O211" s="20">
        <v>2</v>
      </c>
      <c r="P211" s="20">
        <v>0</v>
      </c>
      <c r="Q211" s="20">
        <v>1</v>
      </c>
      <c r="R211" s="20">
        <v>57</v>
      </c>
      <c r="S211" s="20">
        <v>231</v>
      </c>
      <c r="T211" s="20">
        <v>0</v>
      </c>
      <c r="U211" s="20">
        <v>4</v>
      </c>
      <c r="V211" s="20">
        <v>7</v>
      </c>
      <c r="W211" s="20" t="s">
        <v>962</v>
      </c>
      <c r="X211" s="20" t="s">
        <v>963</v>
      </c>
      <c r="Y211" s="20"/>
    </row>
    <row r="212" s="2" customFormat="1" ht="40.5" spans="1:25">
      <c r="A212" s="20">
        <f t="shared" si="4"/>
        <v>206</v>
      </c>
      <c r="B212" s="20" t="s">
        <v>80</v>
      </c>
      <c r="C212" s="20" t="s">
        <v>107</v>
      </c>
      <c r="D212" s="20" t="s">
        <v>166</v>
      </c>
      <c r="E212" s="20" t="s">
        <v>754</v>
      </c>
      <c r="F212" s="20" t="s">
        <v>953</v>
      </c>
      <c r="G212" s="20" t="s">
        <v>964</v>
      </c>
      <c r="H212" s="20" t="s">
        <v>85</v>
      </c>
      <c r="I212" s="20" t="s">
        <v>965</v>
      </c>
      <c r="J212" s="41">
        <v>45946</v>
      </c>
      <c r="K212" s="41">
        <v>45976</v>
      </c>
      <c r="L212" s="20" t="s">
        <v>953</v>
      </c>
      <c r="M212" s="20" t="s">
        <v>966</v>
      </c>
      <c r="N212" s="20">
        <v>4.5</v>
      </c>
      <c r="O212" s="20">
        <v>4</v>
      </c>
      <c r="P212" s="20">
        <v>0.5</v>
      </c>
      <c r="Q212" s="20">
        <v>1</v>
      </c>
      <c r="R212" s="20">
        <v>134</v>
      </c>
      <c r="S212" s="20">
        <v>557</v>
      </c>
      <c r="T212" s="20">
        <v>0</v>
      </c>
      <c r="U212" s="20">
        <v>13</v>
      </c>
      <c r="V212" s="20">
        <v>39</v>
      </c>
      <c r="W212" s="20" t="s">
        <v>967</v>
      </c>
      <c r="X212" s="20" t="s">
        <v>963</v>
      </c>
      <c r="Y212" s="20"/>
    </row>
    <row r="213" s="2" customFormat="1" ht="40.5" spans="1:25">
      <c r="A213" s="20">
        <f t="shared" si="4"/>
        <v>207</v>
      </c>
      <c r="B213" s="20" t="s">
        <v>80</v>
      </c>
      <c r="C213" s="20" t="s">
        <v>107</v>
      </c>
      <c r="D213" s="20" t="s">
        <v>968</v>
      </c>
      <c r="E213" s="20" t="s">
        <v>754</v>
      </c>
      <c r="F213" s="20" t="s">
        <v>969</v>
      </c>
      <c r="G213" s="20" t="s">
        <v>970</v>
      </c>
      <c r="H213" s="20" t="s">
        <v>85</v>
      </c>
      <c r="I213" s="20" t="s">
        <v>971</v>
      </c>
      <c r="J213" s="41">
        <v>45931</v>
      </c>
      <c r="K213" s="41">
        <v>46054</v>
      </c>
      <c r="L213" s="20" t="s">
        <v>969</v>
      </c>
      <c r="M213" s="20" t="s">
        <v>972</v>
      </c>
      <c r="N213" s="20">
        <v>216</v>
      </c>
      <c r="O213" s="20">
        <v>216</v>
      </c>
      <c r="P213" s="20">
        <v>0</v>
      </c>
      <c r="Q213" s="20">
        <v>1</v>
      </c>
      <c r="R213" s="20">
        <v>600</v>
      </c>
      <c r="S213" s="20">
        <v>1400</v>
      </c>
      <c r="T213" s="20">
        <v>0</v>
      </c>
      <c r="U213" s="20">
        <v>43</v>
      </c>
      <c r="V213" s="20">
        <v>139</v>
      </c>
      <c r="W213" s="20" t="s">
        <v>973</v>
      </c>
      <c r="X213" s="20" t="s">
        <v>974</v>
      </c>
      <c r="Y213" s="20"/>
    </row>
    <row r="214" s="2" customFormat="1" ht="60.75" spans="1:25">
      <c r="A214" s="20">
        <f t="shared" si="4"/>
        <v>208</v>
      </c>
      <c r="B214" s="20" t="s">
        <v>80</v>
      </c>
      <c r="C214" s="20" t="s">
        <v>107</v>
      </c>
      <c r="D214" s="20" t="s">
        <v>968</v>
      </c>
      <c r="E214" s="20" t="s">
        <v>754</v>
      </c>
      <c r="F214" s="20" t="s">
        <v>969</v>
      </c>
      <c r="G214" s="20" t="s">
        <v>975</v>
      </c>
      <c r="H214" s="20" t="s">
        <v>85</v>
      </c>
      <c r="I214" s="20" t="s">
        <v>976</v>
      </c>
      <c r="J214" s="41">
        <v>45931</v>
      </c>
      <c r="K214" s="41">
        <v>46054</v>
      </c>
      <c r="L214" s="20" t="s">
        <v>969</v>
      </c>
      <c r="M214" s="20" t="s">
        <v>977</v>
      </c>
      <c r="N214" s="20">
        <v>77</v>
      </c>
      <c r="O214" s="20">
        <v>77</v>
      </c>
      <c r="P214" s="20">
        <v>0</v>
      </c>
      <c r="Q214" s="20">
        <v>1</v>
      </c>
      <c r="R214" s="20">
        <v>110</v>
      </c>
      <c r="S214" s="20">
        <v>316</v>
      </c>
      <c r="T214" s="20">
        <v>0</v>
      </c>
      <c r="U214" s="20">
        <v>7</v>
      </c>
      <c r="V214" s="20">
        <v>23</v>
      </c>
      <c r="W214" s="20" t="s">
        <v>973</v>
      </c>
      <c r="X214" s="20" t="s">
        <v>978</v>
      </c>
      <c r="Y214" s="20"/>
    </row>
    <row r="215" s="2" customFormat="1" ht="60.75" spans="1:25">
      <c r="A215" s="20">
        <f t="shared" si="4"/>
        <v>209</v>
      </c>
      <c r="B215" s="20" t="s">
        <v>80</v>
      </c>
      <c r="C215" s="20" t="s">
        <v>107</v>
      </c>
      <c r="D215" s="20" t="s">
        <v>821</v>
      </c>
      <c r="E215" s="20" t="s">
        <v>754</v>
      </c>
      <c r="F215" s="20" t="s">
        <v>969</v>
      </c>
      <c r="G215" s="20" t="s">
        <v>979</v>
      </c>
      <c r="H215" s="20" t="s">
        <v>85</v>
      </c>
      <c r="I215" s="20" t="s">
        <v>980</v>
      </c>
      <c r="J215" s="41">
        <v>45931</v>
      </c>
      <c r="K215" s="41">
        <v>45992</v>
      </c>
      <c r="L215" s="20" t="s">
        <v>969</v>
      </c>
      <c r="M215" s="20" t="s">
        <v>981</v>
      </c>
      <c r="N215" s="20">
        <v>54</v>
      </c>
      <c r="O215" s="20">
        <v>54</v>
      </c>
      <c r="P215" s="20">
        <v>0</v>
      </c>
      <c r="Q215" s="20">
        <v>1</v>
      </c>
      <c r="R215" s="20">
        <v>43</v>
      </c>
      <c r="S215" s="20">
        <v>108</v>
      </c>
      <c r="T215" s="20">
        <v>0</v>
      </c>
      <c r="U215" s="20">
        <v>4</v>
      </c>
      <c r="V215" s="20">
        <v>14</v>
      </c>
      <c r="W215" s="20" t="s">
        <v>973</v>
      </c>
      <c r="X215" s="20" t="s">
        <v>804</v>
      </c>
      <c r="Y215" s="20"/>
    </row>
    <row r="216" s="2" customFormat="1" ht="60.75" spans="1:25">
      <c r="A216" s="20">
        <f t="shared" si="4"/>
        <v>210</v>
      </c>
      <c r="B216" s="20" t="s">
        <v>80</v>
      </c>
      <c r="C216" s="20" t="s">
        <v>107</v>
      </c>
      <c r="D216" s="20" t="s">
        <v>821</v>
      </c>
      <c r="E216" s="20" t="s">
        <v>754</v>
      </c>
      <c r="F216" s="20" t="s">
        <v>969</v>
      </c>
      <c r="G216" s="20" t="s">
        <v>982</v>
      </c>
      <c r="H216" s="20" t="s">
        <v>85</v>
      </c>
      <c r="I216" s="20" t="s">
        <v>983</v>
      </c>
      <c r="J216" s="41">
        <v>45931</v>
      </c>
      <c r="K216" s="41">
        <v>45992</v>
      </c>
      <c r="L216" s="20" t="s">
        <v>969</v>
      </c>
      <c r="M216" s="20" t="s">
        <v>984</v>
      </c>
      <c r="N216" s="20">
        <v>31</v>
      </c>
      <c r="O216" s="20">
        <v>31</v>
      </c>
      <c r="P216" s="20">
        <v>0</v>
      </c>
      <c r="Q216" s="20">
        <v>1</v>
      </c>
      <c r="R216" s="20">
        <v>20</v>
      </c>
      <c r="S216" s="20">
        <v>101</v>
      </c>
      <c r="T216" s="20">
        <v>0</v>
      </c>
      <c r="U216" s="20">
        <v>2</v>
      </c>
      <c r="V216" s="20">
        <v>6</v>
      </c>
      <c r="W216" s="20" t="s">
        <v>973</v>
      </c>
      <c r="X216" s="20" t="s">
        <v>804</v>
      </c>
      <c r="Y216" s="20"/>
    </row>
    <row r="217" s="2" customFormat="1" ht="60.75" spans="1:25">
      <c r="A217" s="20">
        <f t="shared" si="4"/>
        <v>211</v>
      </c>
      <c r="B217" s="20" t="s">
        <v>80</v>
      </c>
      <c r="C217" s="20" t="s">
        <v>107</v>
      </c>
      <c r="D217" s="20" t="s">
        <v>968</v>
      </c>
      <c r="E217" s="20" t="s">
        <v>754</v>
      </c>
      <c r="F217" s="20" t="s">
        <v>969</v>
      </c>
      <c r="G217" s="20" t="s">
        <v>985</v>
      </c>
      <c r="H217" s="20" t="s">
        <v>85</v>
      </c>
      <c r="I217" s="20" t="s">
        <v>986</v>
      </c>
      <c r="J217" s="41">
        <v>45931</v>
      </c>
      <c r="K217" s="41">
        <v>46054</v>
      </c>
      <c r="L217" s="20" t="s">
        <v>969</v>
      </c>
      <c r="M217" s="20" t="s">
        <v>987</v>
      </c>
      <c r="N217" s="20">
        <v>84</v>
      </c>
      <c r="O217" s="20">
        <v>84</v>
      </c>
      <c r="P217" s="20">
        <v>0</v>
      </c>
      <c r="Q217" s="20">
        <v>1</v>
      </c>
      <c r="R217" s="20">
        <v>45</v>
      </c>
      <c r="S217" s="20">
        <v>117</v>
      </c>
      <c r="T217" s="20">
        <v>0</v>
      </c>
      <c r="U217" s="20">
        <v>4</v>
      </c>
      <c r="V217" s="20">
        <v>14</v>
      </c>
      <c r="W217" s="20" t="s">
        <v>973</v>
      </c>
      <c r="X217" s="20" t="s">
        <v>978</v>
      </c>
      <c r="Y217" s="20"/>
    </row>
    <row r="218" s="2" customFormat="1" ht="60.75" spans="1:25">
      <c r="A218" s="20">
        <f t="shared" si="4"/>
        <v>212</v>
      </c>
      <c r="B218" s="20" t="s">
        <v>80</v>
      </c>
      <c r="C218" s="20" t="s">
        <v>107</v>
      </c>
      <c r="D218" s="20" t="s">
        <v>968</v>
      </c>
      <c r="E218" s="20" t="s">
        <v>754</v>
      </c>
      <c r="F218" s="20" t="s">
        <v>969</v>
      </c>
      <c r="G218" s="20" t="s">
        <v>988</v>
      </c>
      <c r="H218" s="20" t="s">
        <v>85</v>
      </c>
      <c r="I218" s="20" t="s">
        <v>989</v>
      </c>
      <c r="J218" s="41">
        <v>45931</v>
      </c>
      <c r="K218" s="41">
        <v>46054</v>
      </c>
      <c r="L218" s="20" t="s">
        <v>969</v>
      </c>
      <c r="M218" s="20" t="s">
        <v>990</v>
      </c>
      <c r="N218" s="20">
        <v>132</v>
      </c>
      <c r="O218" s="20">
        <v>132</v>
      </c>
      <c r="P218" s="20">
        <v>0</v>
      </c>
      <c r="Q218" s="20">
        <v>1</v>
      </c>
      <c r="R218" s="20">
        <v>47</v>
      </c>
      <c r="S218" s="20">
        <v>150</v>
      </c>
      <c r="T218" s="20">
        <v>0</v>
      </c>
      <c r="U218" s="20">
        <v>3</v>
      </c>
      <c r="V218" s="20">
        <v>12</v>
      </c>
      <c r="W218" s="20" t="s">
        <v>991</v>
      </c>
      <c r="X218" s="20" t="s">
        <v>978</v>
      </c>
      <c r="Y218" s="20"/>
    </row>
    <row r="219" s="2" customFormat="1" ht="60.75" spans="1:25">
      <c r="A219" s="20">
        <f t="shared" si="4"/>
        <v>213</v>
      </c>
      <c r="B219" s="20" t="s">
        <v>80</v>
      </c>
      <c r="C219" s="20" t="s">
        <v>107</v>
      </c>
      <c r="D219" s="20" t="s">
        <v>968</v>
      </c>
      <c r="E219" s="20" t="s">
        <v>754</v>
      </c>
      <c r="F219" s="20" t="s">
        <v>969</v>
      </c>
      <c r="G219" s="20" t="s">
        <v>992</v>
      </c>
      <c r="H219" s="20" t="s">
        <v>85</v>
      </c>
      <c r="I219" s="20" t="s">
        <v>993</v>
      </c>
      <c r="J219" s="41">
        <v>45931</v>
      </c>
      <c r="K219" s="41">
        <v>46054</v>
      </c>
      <c r="L219" s="20" t="s">
        <v>969</v>
      </c>
      <c r="M219" s="20" t="s">
        <v>994</v>
      </c>
      <c r="N219" s="20">
        <v>204</v>
      </c>
      <c r="O219" s="20">
        <v>204</v>
      </c>
      <c r="P219" s="20">
        <v>0</v>
      </c>
      <c r="Q219" s="20">
        <v>1</v>
      </c>
      <c r="R219" s="20">
        <v>144</v>
      </c>
      <c r="S219" s="20">
        <v>375</v>
      </c>
      <c r="T219" s="20">
        <v>0</v>
      </c>
      <c r="U219" s="20">
        <v>2</v>
      </c>
      <c r="V219" s="20">
        <v>7</v>
      </c>
      <c r="W219" s="20" t="s">
        <v>973</v>
      </c>
      <c r="X219" s="20" t="s">
        <v>978</v>
      </c>
      <c r="Y219" s="20"/>
    </row>
    <row r="220" s="2" customFormat="1" ht="101.25" spans="1:25">
      <c r="A220" s="20">
        <f t="shared" si="4"/>
        <v>214</v>
      </c>
      <c r="B220" s="20" t="s">
        <v>80</v>
      </c>
      <c r="C220" s="20" t="s">
        <v>107</v>
      </c>
      <c r="D220" s="20" t="s">
        <v>821</v>
      </c>
      <c r="E220" s="45" t="s">
        <v>754</v>
      </c>
      <c r="F220" s="45" t="s">
        <v>969</v>
      </c>
      <c r="G220" s="20" t="s">
        <v>995</v>
      </c>
      <c r="H220" s="20" t="s">
        <v>85</v>
      </c>
      <c r="I220" s="20" t="s">
        <v>996</v>
      </c>
      <c r="J220" s="41">
        <v>45931</v>
      </c>
      <c r="K220" s="41">
        <v>45992</v>
      </c>
      <c r="L220" s="20" t="s">
        <v>969</v>
      </c>
      <c r="M220" s="20" t="s">
        <v>997</v>
      </c>
      <c r="N220" s="20">
        <v>27.6</v>
      </c>
      <c r="O220" s="20">
        <v>27.6</v>
      </c>
      <c r="P220" s="20">
        <v>0</v>
      </c>
      <c r="Q220" s="20">
        <v>1</v>
      </c>
      <c r="R220" s="20">
        <v>30</v>
      </c>
      <c r="S220" s="20">
        <v>105</v>
      </c>
      <c r="T220" s="20">
        <v>0</v>
      </c>
      <c r="U220" s="20">
        <v>5</v>
      </c>
      <c r="V220" s="20">
        <v>15</v>
      </c>
      <c r="W220" s="20" t="s">
        <v>998</v>
      </c>
      <c r="X220" s="20" t="s">
        <v>999</v>
      </c>
      <c r="Y220" s="46" t="s">
        <v>1000</v>
      </c>
    </row>
    <row r="221" s="2" customFormat="1" ht="65.25" spans="1:25">
      <c r="A221" s="20">
        <f t="shared" si="4"/>
        <v>215</v>
      </c>
      <c r="B221" s="38" t="s">
        <v>88</v>
      </c>
      <c r="C221" s="23" t="s">
        <v>149</v>
      </c>
      <c r="D221" s="20" t="s">
        <v>174</v>
      </c>
      <c r="E221" s="20" t="s">
        <v>754</v>
      </c>
      <c r="F221" s="20" t="s">
        <v>969</v>
      </c>
      <c r="G221" s="20" t="s">
        <v>1001</v>
      </c>
      <c r="H221" s="20" t="s">
        <v>85</v>
      </c>
      <c r="I221" s="20" t="s">
        <v>1002</v>
      </c>
      <c r="J221" s="41">
        <v>45870</v>
      </c>
      <c r="K221" s="41">
        <v>46082</v>
      </c>
      <c r="L221" s="20" t="s">
        <v>969</v>
      </c>
      <c r="M221" s="20" t="s">
        <v>1003</v>
      </c>
      <c r="N221" s="20">
        <v>340</v>
      </c>
      <c r="O221" s="20">
        <v>340</v>
      </c>
      <c r="P221" s="20">
        <v>0</v>
      </c>
      <c r="Q221" s="20">
        <v>1</v>
      </c>
      <c r="R221" s="20">
        <v>961</v>
      </c>
      <c r="S221" s="20">
        <v>3912</v>
      </c>
      <c r="T221" s="20">
        <v>0</v>
      </c>
      <c r="U221" s="20">
        <v>3</v>
      </c>
      <c r="V221" s="20">
        <v>9</v>
      </c>
      <c r="W221" s="20" t="s">
        <v>1004</v>
      </c>
      <c r="X221" s="20" t="s">
        <v>1005</v>
      </c>
      <c r="Y221" s="20"/>
    </row>
    <row r="222" s="2" customFormat="1" ht="87.75" spans="1:25">
      <c r="A222" s="20">
        <f t="shared" si="4"/>
        <v>216</v>
      </c>
      <c r="B222" s="38" t="s">
        <v>88</v>
      </c>
      <c r="C222" s="23" t="s">
        <v>149</v>
      </c>
      <c r="D222" s="20" t="s">
        <v>174</v>
      </c>
      <c r="E222" s="20" t="s">
        <v>754</v>
      </c>
      <c r="F222" s="20" t="s">
        <v>969</v>
      </c>
      <c r="G222" s="20" t="s">
        <v>1006</v>
      </c>
      <c r="H222" s="20" t="s">
        <v>85</v>
      </c>
      <c r="I222" s="20" t="s">
        <v>1002</v>
      </c>
      <c r="J222" s="41">
        <v>45870</v>
      </c>
      <c r="K222" s="41">
        <v>46082</v>
      </c>
      <c r="L222" s="20" t="s">
        <v>969</v>
      </c>
      <c r="M222" s="20" t="s">
        <v>1007</v>
      </c>
      <c r="N222" s="20">
        <v>370</v>
      </c>
      <c r="O222" s="20">
        <v>370</v>
      </c>
      <c r="P222" s="20">
        <v>0</v>
      </c>
      <c r="Q222" s="20">
        <v>1</v>
      </c>
      <c r="R222" s="20">
        <v>961</v>
      </c>
      <c r="S222" s="20">
        <v>3912</v>
      </c>
      <c r="T222" s="20">
        <v>0</v>
      </c>
      <c r="U222" s="20">
        <v>5</v>
      </c>
      <c r="V222" s="20">
        <v>15</v>
      </c>
      <c r="W222" s="20" t="s">
        <v>1008</v>
      </c>
      <c r="X222" s="20" t="s">
        <v>880</v>
      </c>
      <c r="Y222" s="20"/>
    </row>
    <row r="223" s="2" customFormat="1" ht="40.5" spans="1:25">
      <c r="A223" s="20">
        <f t="shared" si="4"/>
        <v>217</v>
      </c>
      <c r="B223" s="20" t="s">
        <v>80</v>
      </c>
      <c r="C223" s="20" t="s">
        <v>107</v>
      </c>
      <c r="D223" s="20" t="s">
        <v>968</v>
      </c>
      <c r="E223" s="20" t="s">
        <v>754</v>
      </c>
      <c r="F223" s="20" t="s">
        <v>969</v>
      </c>
      <c r="G223" s="20" t="s">
        <v>1009</v>
      </c>
      <c r="H223" s="20" t="s">
        <v>85</v>
      </c>
      <c r="I223" s="20" t="s">
        <v>993</v>
      </c>
      <c r="J223" s="41">
        <v>45931</v>
      </c>
      <c r="K223" s="41">
        <v>46054</v>
      </c>
      <c r="L223" s="20" t="s">
        <v>969</v>
      </c>
      <c r="M223" s="20" t="s">
        <v>1010</v>
      </c>
      <c r="N223" s="20">
        <v>43</v>
      </c>
      <c r="O223" s="20">
        <v>43</v>
      </c>
      <c r="P223" s="20">
        <v>0</v>
      </c>
      <c r="Q223" s="20">
        <v>1</v>
      </c>
      <c r="R223" s="20">
        <v>144</v>
      </c>
      <c r="S223" s="20">
        <v>375</v>
      </c>
      <c r="T223" s="20">
        <v>0</v>
      </c>
      <c r="U223" s="20">
        <v>2</v>
      </c>
      <c r="V223" s="20">
        <v>7</v>
      </c>
      <c r="W223" s="20" t="s">
        <v>973</v>
      </c>
      <c r="X223" s="20" t="s">
        <v>804</v>
      </c>
      <c r="Y223" s="20"/>
    </row>
    <row r="224" s="2" customFormat="1" ht="60.75" spans="1:25">
      <c r="A224" s="20">
        <f t="shared" si="4"/>
        <v>218</v>
      </c>
      <c r="B224" s="20" t="s">
        <v>80</v>
      </c>
      <c r="C224" s="20" t="s">
        <v>107</v>
      </c>
      <c r="D224" s="20" t="s">
        <v>821</v>
      </c>
      <c r="E224" s="20" t="s">
        <v>754</v>
      </c>
      <c r="F224" s="20" t="s">
        <v>1011</v>
      </c>
      <c r="G224" s="20" t="s">
        <v>1012</v>
      </c>
      <c r="H224" s="20" t="s">
        <v>85</v>
      </c>
      <c r="I224" s="20" t="s">
        <v>1013</v>
      </c>
      <c r="J224" s="41">
        <v>45839</v>
      </c>
      <c r="K224" s="41">
        <v>45870</v>
      </c>
      <c r="L224" s="20" t="s">
        <v>1011</v>
      </c>
      <c r="M224" s="20" t="s">
        <v>1014</v>
      </c>
      <c r="N224" s="20">
        <v>9</v>
      </c>
      <c r="O224" s="20">
        <v>8</v>
      </c>
      <c r="P224" s="20">
        <v>1</v>
      </c>
      <c r="Q224" s="20">
        <v>1</v>
      </c>
      <c r="R224" s="20">
        <v>60</v>
      </c>
      <c r="S224" s="20">
        <v>200</v>
      </c>
      <c r="T224" s="20">
        <v>0</v>
      </c>
      <c r="U224" s="20">
        <v>4</v>
      </c>
      <c r="V224" s="20">
        <v>6</v>
      </c>
      <c r="W224" s="20" t="s">
        <v>1015</v>
      </c>
      <c r="X224" s="20" t="s">
        <v>1016</v>
      </c>
      <c r="Y224" s="20"/>
    </row>
    <row r="225" s="2" customFormat="1" ht="60.75" spans="1:25">
      <c r="A225" s="20">
        <f t="shared" si="4"/>
        <v>219</v>
      </c>
      <c r="B225" s="20" t="s">
        <v>80</v>
      </c>
      <c r="C225" s="20" t="s">
        <v>107</v>
      </c>
      <c r="D225" s="20" t="s">
        <v>821</v>
      </c>
      <c r="E225" s="20" t="s">
        <v>754</v>
      </c>
      <c r="F225" s="20" t="s">
        <v>1011</v>
      </c>
      <c r="G225" s="20" t="s">
        <v>1017</v>
      </c>
      <c r="H225" s="20" t="s">
        <v>85</v>
      </c>
      <c r="I225" s="20" t="s">
        <v>1018</v>
      </c>
      <c r="J225" s="41">
        <v>45901</v>
      </c>
      <c r="K225" s="41">
        <v>45931</v>
      </c>
      <c r="L225" s="20" t="s">
        <v>1011</v>
      </c>
      <c r="M225" s="20" t="s">
        <v>1019</v>
      </c>
      <c r="N225" s="20">
        <v>11</v>
      </c>
      <c r="O225" s="20">
        <v>10</v>
      </c>
      <c r="P225" s="20">
        <v>1</v>
      </c>
      <c r="Q225" s="20">
        <v>1</v>
      </c>
      <c r="R225" s="20">
        <v>45</v>
      </c>
      <c r="S225" s="20">
        <v>110</v>
      </c>
      <c r="T225" s="20">
        <v>0</v>
      </c>
      <c r="U225" s="20">
        <v>2</v>
      </c>
      <c r="V225" s="20">
        <v>3</v>
      </c>
      <c r="W225" s="20" t="s">
        <v>1020</v>
      </c>
      <c r="X225" s="20" t="s">
        <v>1016</v>
      </c>
      <c r="Y225" s="20"/>
    </row>
    <row r="226" s="2" customFormat="1" ht="60.75" spans="1:25">
      <c r="A226" s="20">
        <f t="shared" si="4"/>
        <v>220</v>
      </c>
      <c r="B226" s="20" t="s">
        <v>80</v>
      </c>
      <c r="C226" s="20" t="s">
        <v>107</v>
      </c>
      <c r="D226" s="20" t="s">
        <v>799</v>
      </c>
      <c r="E226" s="20" t="s">
        <v>754</v>
      </c>
      <c r="F226" s="20" t="s">
        <v>1021</v>
      </c>
      <c r="G226" s="20" t="s">
        <v>1022</v>
      </c>
      <c r="H226" s="20" t="s">
        <v>85</v>
      </c>
      <c r="I226" s="20" t="s">
        <v>1021</v>
      </c>
      <c r="J226" s="41">
        <v>45839</v>
      </c>
      <c r="K226" s="41">
        <v>45992</v>
      </c>
      <c r="L226" s="20" t="s">
        <v>1021</v>
      </c>
      <c r="M226" s="20" t="s">
        <v>1023</v>
      </c>
      <c r="N226" s="20">
        <v>60</v>
      </c>
      <c r="O226" s="20">
        <v>50</v>
      </c>
      <c r="P226" s="20">
        <v>10</v>
      </c>
      <c r="Q226" s="20">
        <v>1</v>
      </c>
      <c r="R226" s="20">
        <v>70</v>
      </c>
      <c r="S226" s="20">
        <v>215</v>
      </c>
      <c r="T226" s="20">
        <v>0</v>
      </c>
      <c r="U226" s="20">
        <v>12</v>
      </c>
      <c r="V226" s="20">
        <v>40</v>
      </c>
      <c r="W226" s="20" t="s">
        <v>1023</v>
      </c>
      <c r="X226" s="20" t="s">
        <v>911</v>
      </c>
      <c r="Y226" s="20"/>
    </row>
    <row r="227" s="2" customFormat="1" ht="60.75" spans="1:25">
      <c r="A227" s="20">
        <f t="shared" si="4"/>
        <v>221</v>
      </c>
      <c r="B227" s="20" t="s">
        <v>80</v>
      </c>
      <c r="C227" s="20" t="s">
        <v>107</v>
      </c>
      <c r="D227" s="20" t="s">
        <v>799</v>
      </c>
      <c r="E227" s="20" t="s">
        <v>754</v>
      </c>
      <c r="F227" s="20" t="s">
        <v>1021</v>
      </c>
      <c r="G227" s="20" t="s">
        <v>1024</v>
      </c>
      <c r="H227" s="20" t="s">
        <v>85</v>
      </c>
      <c r="I227" s="20" t="s">
        <v>1021</v>
      </c>
      <c r="J227" s="41">
        <v>45839</v>
      </c>
      <c r="K227" s="41">
        <v>45992</v>
      </c>
      <c r="L227" s="20" t="s">
        <v>1021</v>
      </c>
      <c r="M227" s="20" t="s">
        <v>1025</v>
      </c>
      <c r="N227" s="20">
        <v>17</v>
      </c>
      <c r="O227" s="20">
        <v>15</v>
      </c>
      <c r="P227" s="20">
        <v>2</v>
      </c>
      <c r="Q227" s="20">
        <v>1</v>
      </c>
      <c r="R227" s="20">
        <v>20</v>
      </c>
      <c r="S227" s="20">
        <v>70</v>
      </c>
      <c r="T227" s="20">
        <v>0</v>
      </c>
      <c r="U227" s="20">
        <v>2</v>
      </c>
      <c r="V227" s="20">
        <v>5</v>
      </c>
      <c r="W227" s="20" t="s">
        <v>1025</v>
      </c>
      <c r="X227" s="20" t="s">
        <v>911</v>
      </c>
      <c r="Y227" s="20"/>
    </row>
    <row r="228" s="2" customFormat="1" ht="60.75" spans="1:25">
      <c r="A228" s="20">
        <f t="shared" si="4"/>
        <v>222</v>
      </c>
      <c r="B228" s="20" t="s">
        <v>80</v>
      </c>
      <c r="C228" s="20" t="s">
        <v>107</v>
      </c>
      <c r="D228" s="20" t="s">
        <v>799</v>
      </c>
      <c r="E228" s="20" t="s">
        <v>754</v>
      </c>
      <c r="F228" s="20" t="s">
        <v>1021</v>
      </c>
      <c r="G228" s="20" t="s">
        <v>1026</v>
      </c>
      <c r="H228" s="20" t="s">
        <v>85</v>
      </c>
      <c r="I228" s="20" t="s">
        <v>1021</v>
      </c>
      <c r="J228" s="41">
        <v>45839</v>
      </c>
      <c r="K228" s="41">
        <v>45992</v>
      </c>
      <c r="L228" s="20" t="s">
        <v>1021</v>
      </c>
      <c r="M228" s="20" t="s">
        <v>1027</v>
      </c>
      <c r="N228" s="20">
        <v>29</v>
      </c>
      <c r="O228" s="20">
        <v>20</v>
      </c>
      <c r="P228" s="20">
        <v>9</v>
      </c>
      <c r="Q228" s="20">
        <v>1</v>
      </c>
      <c r="R228" s="20">
        <v>45</v>
      </c>
      <c r="S228" s="20">
        <v>160</v>
      </c>
      <c r="T228" s="20">
        <v>0</v>
      </c>
      <c r="U228" s="20">
        <v>4</v>
      </c>
      <c r="V228" s="20">
        <v>14</v>
      </c>
      <c r="W228" s="20" t="s">
        <v>1027</v>
      </c>
      <c r="X228" s="20" t="s">
        <v>911</v>
      </c>
      <c r="Y228" s="20"/>
    </row>
    <row r="229" s="2" customFormat="1" ht="40.5" spans="1:25">
      <c r="A229" s="20">
        <f t="shared" si="4"/>
        <v>223</v>
      </c>
      <c r="B229" s="20" t="s">
        <v>80</v>
      </c>
      <c r="C229" s="20" t="s">
        <v>107</v>
      </c>
      <c r="D229" s="20" t="s">
        <v>166</v>
      </c>
      <c r="E229" s="20" t="s">
        <v>754</v>
      </c>
      <c r="F229" s="20" t="s">
        <v>1021</v>
      </c>
      <c r="G229" s="20" t="s">
        <v>1028</v>
      </c>
      <c r="H229" s="20" t="s">
        <v>85</v>
      </c>
      <c r="I229" s="20" t="s">
        <v>1021</v>
      </c>
      <c r="J229" s="41">
        <v>45839</v>
      </c>
      <c r="K229" s="41">
        <v>45992</v>
      </c>
      <c r="L229" s="20" t="s">
        <v>1021</v>
      </c>
      <c r="M229" s="20" t="s">
        <v>1028</v>
      </c>
      <c r="N229" s="20">
        <v>6</v>
      </c>
      <c r="O229" s="20">
        <v>5</v>
      </c>
      <c r="P229" s="20">
        <v>1</v>
      </c>
      <c r="Q229" s="20">
        <v>1</v>
      </c>
      <c r="R229" s="20">
        <v>30</v>
      </c>
      <c r="S229" s="20">
        <v>120</v>
      </c>
      <c r="T229" s="20">
        <v>0</v>
      </c>
      <c r="U229" s="20">
        <v>2</v>
      </c>
      <c r="V229" s="20">
        <v>6</v>
      </c>
      <c r="W229" s="20" t="s">
        <v>1028</v>
      </c>
      <c r="X229" s="20" t="s">
        <v>885</v>
      </c>
      <c r="Y229" s="20"/>
    </row>
    <row r="230" s="2" customFormat="1" ht="40.5" spans="1:25">
      <c r="A230" s="20">
        <f t="shared" si="4"/>
        <v>224</v>
      </c>
      <c r="B230" s="20" t="s">
        <v>80</v>
      </c>
      <c r="C230" s="20" t="s">
        <v>107</v>
      </c>
      <c r="D230" s="20" t="s">
        <v>166</v>
      </c>
      <c r="E230" s="20" t="s">
        <v>754</v>
      </c>
      <c r="F230" s="20" t="s">
        <v>1021</v>
      </c>
      <c r="G230" s="20" t="s">
        <v>1029</v>
      </c>
      <c r="H230" s="20" t="s">
        <v>85</v>
      </c>
      <c r="I230" s="20" t="s">
        <v>1021</v>
      </c>
      <c r="J230" s="41">
        <v>45839</v>
      </c>
      <c r="K230" s="41">
        <v>45992</v>
      </c>
      <c r="L230" s="20" t="s">
        <v>1021</v>
      </c>
      <c r="M230" s="20" t="s">
        <v>1030</v>
      </c>
      <c r="N230" s="20">
        <v>10</v>
      </c>
      <c r="O230" s="20">
        <v>5</v>
      </c>
      <c r="P230" s="20">
        <v>5</v>
      </c>
      <c r="Q230" s="20">
        <v>1</v>
      </c>
      <c r="R230" s="20">
        <v>65</v>
      </c>
      <c r="S230" s="20">
        <v>240</v>
      </c>
      <c r="T230" s="20">
        <v>0</v>
      </c>
      <c r="U230" s="20">
        <v>3</v>
      </c>
      <c r="V230" s="20">
        <v>10</v>
      </c>
      <c r="W230" s="20" t="s">
        <v>1031</v>
      </c>
      <c r="X230" s="20" t="s">
        <v>885</v>
      </c>
      <c r="Y230" s="20"/>
    </row>
    <row r="231" s="2" customFormat="1" ht="40.5" spans="1:25">
      <c r="A231" s="20">
        <f t="shared" si="4"/>
        <v>225</v>
      </c>
      <c r="B231" s="20" t="s">
        <v>80</v>
      </c>
      <c r="C231" s="20" t="s">
        <v>107</v>
      </c>
      <c r="D231" s="20" t="s">
        <v>166</v>
      </c>
      <c r="E231" s="20" t="s">
        <v>754</v>
      </c>
      <c r="F231" s="20" t="s">
        <v>1021</v>
      </c>
      <c r="G231" s="20" t="s">
        <v>1032</v>
      </c>
      <c r="H231" s="20" t="s">
        <v>85</v>
      </c>
      <c r="I231" s="20" t="s">
        <v>1021</v>
      </c>
      <c r="J231" s="41">
        <v>45839</v>
      </c>
      <c r="K231" s="41">
        <v>45992</v>
      </c>
      <c r="L231" s="20" t="s">
        <v>1021</v>
      </c>
      <c r="M231" s="20" t="s">
        <v>1033</v>
      </c>
      <c r="N231" s="20">
        <v>45</v>
      </c>
      <c r="O231" s="20">
        <v>40</v>
      </c>
      <c r="P231" s="20">
        <v>5</v>
      </c>
      <c r="Q231" s="20">
        <v>1</v>
      </c>
      <c r="R231" s="20">
        <v>30</v>
      </c>
      <c r="S231" s="20">
        <v>180</v>
      </c>
      <c r="T231" s="20">
        <v>0</v>
      </c>
      <c r="U231" s="20">
        <v>3</v>
      </c>
      <c r="V231" s="20">
        <v>10</v>
      </c>
      <c r="W231" s="20" t="s">
        <v>1034</v>
      </c>
      <c r="X231" s="20" t="s">
        <v>885</v>
      </c>
      <c r="Y231" s="20"/>
    </row>
    <row r="232" s="2" customFormat="1" ht="60.75" spans="1:25">
      <c r="A232" s="20">
        <f t="shared" si="4"/>
        <v>226</v>
      </c>
      <c r="B232" s="20" t="s">
        <v>80</v>
      </c>
      <c r="C232" s="20" t="s">
        <v>107</v>
      </c>
      <c r="D232" s="20" t="s">
        <v>821</v>
      </c>
      <c r="E232" s="20" t="s">
        <v>754</v>
      </c>
      <c r="F232" s="20" t="s">
        <v>1035</v>
      </c>
      <c r="G232" s="20" t="s">
        <v>1036</v>
      </c>
      <c r="H232" s="20" t="s">
        <v>85</v>
      </c>
      <c r="I232" s="20" t="s">
        <v>1037</v>
      </c>
      <c r="J232" s="41">
        <v>45809</v>
      </c>
      <c r="K232" s="41">
        <v>45992</v>
      </c>
      <c r="L232" s="20" t="s">
        <v>1035</v>
      </c>
      <c r="M232" s="20" t="s">
        <v>1038</v>
      </c>
      <c r="N232" s="20">
        <v>12.6</v>
      </c>
      <c r="O232" s="20">
        <v>10</v>
      </c>
      <c r="P232" s="20">
        <v>2.6</v>
      </c>
      <c r="Q232" s="20">
        <v>1</v>
      </c>
      <c r="R232" s="20">
        <v>30</v>
      </c>
      <c r="S232" s="20">
        <v>120</v>
      </c>
      <c r="T232" s="20">
        <v>1</v>
      </c>
      <c r="U232" s="20">
        <v>6</v>
      </c>
      <c r="V232" s="20">
        <v>18</v>
      </c>
      <c r="W232" s="20" t="s">
        <v>1039</v>
      </c>
      <c r="X232" s="20" t="s">
        <v>911</v>
      </c>
      <c r="Y232" s="20"/>
    </row>
    <row r="233" s="2" customFormat="1" ht="60.75" spans="1:25">
      <c r="A233" s="20">
        <f t="shared" si="4"/>
        <v>227</v>
      </c>
      <c r="B233" s="20" t="s">
        <v>80</v>
      </c>
      <c r="C233" s="20" t="s">
        <v>107</v>
      </c>
      <c r="D233" s="20" t="s">
        <v>821</v>
      </c>
      <c r="E233" s="20" t="s">
        <v>754</v>
      </c>
      <c r="F233" s="20" t="s">
        <v>1035</v>
      </c>
      <c r="G233" s="20" t="s">
        <v>1040</v>
      </c>
      <c r="H233" s="20" t="s">
        <v>85</v>
      </c>
      <c r="I233" s="20" t="s">
        <v>1041</v>
      </c>
      <c r="J233" s="41">
        <v>45810</v>
      </c>
      <c r="K233" s="41">
        <v>45993</v>
      </c>
      <c r="L233" s="20" t="s">
        <v>1035</v>
      </c>
      <c r="M233" s="20" t="s">
        <v>1042</v>
      </c>
      <c r="N233" s="20">
        <v>16.8</v>
      </c>
      <c r="O233" s="20">
        <v>15</v>
      </c>
      <c r="P233" s="20">
        <v>1.8</v>
      </c>
      <c r="Q233" s="20">
        <v>1</v>
      </c>
      <c r="R233" s="20">
        <v>35</v>
      </c>
      <c r="S233" s="20">
        <v>132</v>
      </c>
      <c r="T233" s="20">
        <v>1</v>
      </c>
      <c r="U233" s="20">
        <v>2</v>
      </c>
      <c r="V233" s="20">
        <v>7</v>
      </c>
      <c r="W233" s="20" t="s">
        <v>1043</v>
      </c>
      <c r="X233" s="20" t="s">
        <v>911</v>
      </c>
      <c r="Y233" s="20"/>
    </row>
    <row r="234" s="2" customFormat="1" ht="60.75" spans="1:25">
      <c r="A234" s="20">
        <f t="shared" si="4"/>
        <v>228</v>
      </c>
      <c r="B234" s="20" t="s">
        <v>80</v>
      </c>
      <c r="C234" s="20" t="s">
        <v>107</v>
      </c>
      <c r="D234" s="20" t="s">
        <v>821</v>
      </c>
      <c r="E234" s="20" t="s">
        <v>754</v>
      </c>
      <c r="F234" s="20" t="s">
        <v>1035</v>
      </c>
      <c r="G234" s="20" t="s">
        <v>1044</v>
      </c>
      <c r="H234" s="20" t="s">
        <v>85</v>
      </c>
      <c r="I234" s="20" t="s">
        <v>1045</v>
      </c>
      <c r="J234" s="41">
        <v>45811</v>
      </c>
      <c r="K234" s="41">
        <v>45994</v>
      </c>
      <c r="L234" s="20" t="s">
        <v>1035</v>
      </c>
      <c r="M234" s="20" t="s">
        <v>1046</v>
      </c>
      <c r="N234" s="20">
        <v>13.2</v>
      </c>
      <c r="O234" s="20">
        <v>13</v>
      </c>
      <c r="P234" s="20">
        <v>0.2</v>
      </c>
      <c r="Q234" s="20">
        <v>1</v>
      </c>
      <c r="R234" s="20">
        <v>40</v>
      </c>
      <c r="S234" s="20">
        <v>300</v>
      </c>
      <c r="T234" s="20">
        <v>1</v>
      </c>
      <c r="U234" s="20">
        <v>5</v>
      </c>
      <c r="V234" s="20">
        <v>8</v>
      </c>
      <c r="W234" s="20" t="s">
        <v>1046</v>
      </c>
      <c r="X234" s="20" t="s">
        <v>911</v>
      </c>
      <c r="Y234" s="20"/>
    </row>
    <row r="235" s="2" customFormat="1" ht="60.75" spans="1:25">
      <c r="A235" s="20">
        <f t="shared" si="4"/>
        <v>229</v>
      </c>
      <c r="B235" s="20" t="s">
        <v>80</v>
      </c>
      <c r="C235" s="20" t="s">
        <v>107</v>
      </c>
      <c r="D235" s="20" t="s">
        <v>821</v>
      </c>
      <c r="E235" s="20" t="s">
        <v>754</v>
      </c>
      <c r="F235" s="20" t="s">
        <v>1035</v>
      </c>
      <c r="G235" s="20" t="s">
        <v>1047</v>
      </c>
      <c r="H235" s="20" t="s">
        <v>85</v>
      </c>
      <c r="I235" s="20" t="s">
        <v>1048</v>
      </c>
      <c r="J235" s="41">
        <v>45812</v>
      </c>
      <c r="K235" s="41">
        <v>45995</v>
      </c>
      <c r="L235" s="20" t="s">
        <v>1035</v>
      </c>
      <c r="M235" s="20" t="s">
        <v>1049</v>
      </c>
      <c r="N235" s="20">
        <v>14.7</v>
      </c>
      <c r="O235" s="20">
        <v>14</v>
      </c>
      <c r="P235" s="20">
        <v>0.7</v>
      </c>
      <c r="Q235" s="20">
        <v>1</v>
      </c>
      <c r="R235" s="20">
        <v>39</v>
      </c>
      <c r="S235" s="20">
        <v>158</v>
      </c>
      <c r="T235" s="20">
        <v>1</v>
      </c>
      <c r="U235" s="20">
        <v>3</v>
      </c>
      <c r="V235" s="20">
        <v>10</v>
      </c>
      <c r="W235" s="20" t="s">
        <v>1049</v>
      </c>
      <c r="X235" s="20" t="s">
        <v>911</v>
      </c>
      <c r="Y235" s="20"/>
    </row>
    <row r="236" s="2" customFormat="1" ht="40.5" spans="1:25">
      <c r="A236" s="20">
        <f t="shared" si="4"/>
        <v>230</v>
      </c>
      <c r="B236" s="20" t="s">
        <v>80</v>
      </c>
      <c r="C236" s="20" t="s">
        <v>107</v>
      </c>
      <c r="D236" s="20" t="s">
        <v>166</v>
      </c>
      <c r="E236" s="20" t="s">
        <v>754</v>
      </c>
      <c r="F236" s="20" t="s">
        <v>1035</v>
      </c>
      <c r="G236" s="20" t="s">
        <v>1050</v>
      </c>
      <c r="H236" s="20" t="s">
        <v>85</v>
      </c>
      <c r="I236" s="20" t="s">
        <v>1051</v>
      </c>
      <c r="J236" s="41">
        <v>45813</v>
      </c>
      <c r="K236" s="41">
        <v>45996</v>
      </c>
      <c r="L236" s="20" t="s">
        <v>1035</v>
      </c>
      <c r="M236" s="20" t="s">
        <v>1052</v>
      </c>
      <c r="N236" s="20">
        <v>5</v>
      </c>
      <c r="O236" s="20">
        <v>5</v>
      </c>
      <c r="P236" s="20">
        <v>0</v>
      </c>
      <c r="Q236" s="20">
        <v>1</v>
      </c>
      <c r="R236" s="20">
        <v>50</v>
      </c>
      <c r="S236" s="20">
        <v>202</v>
      </c>
      <c r="T236" s="20">
        <v>1</v>
      </c>
      <c r="U236" s="20">
        <v>5</v>
      </c>
      <c r="V236" s="20">
        <v>16</v>
      </c>
      <c r="W236" s="20" t="s">
        <v>1052</v>
      </c>
      <c r="X236" s="20" t="s">
        <v>911</v>
      </c>
      <c r="Y236" s="20"/>
    </row>
    <row r="237" s="2" customFormat="1" ht="40.5" spans="1:25">
      <c r="A237" s="20">
        <f t="shared" si="4"/>
        <v>231</v>
      </c>
      <c r="B237" s="20" t="s">
        <v>80</v>
      </c>
      <c r="C237" s="20" t="s">
        <v>107</v>
      </c>
      <c r="D237" s="20" t="s">
        <v>166</v>
      </c>
      <c r="E237" s="20" t="s">
        <v>754</v>
      </c>
      <c r="F237" s="20" t="s">
        <v>1035</v>
      </c>
      <c r="G237" s="20" t="s">
        <v>1053</v>
      </c>
      <c r="H237" s="20" t="s">
        <v>85</v>
      </c>
      <c r="I237" s="20" t="s">
        <v>1054</v>
      </c>
      <c r="J237" s="41">
        <v>45814</v>
      </c>
      <c r="K237" s="41">
        <v>45997</v>
      </c>
      <c r="L237" s="20" t="s">
        <v>1035</v>
      </c>
      <c r="M237" s="20" t="s">
        <v>1055</v>
      </c>
      <c r="N237" s="20">
        <v>5</v>
      </c>
      <c r="O237" s="20">
        <v>5</v>
      </c>
      <c r="P237" s="20">
        <v>0</v>
      </c>
      <c r="Q237" s="20">
        <v>1</v>
      </c>
      <c r="R237" s="20">
        <v>60</v>
      </c>
      <c r="S237" s="20">
        <v>238</v>
      </c>
      <c r="T237" s="20">
        <v>1</v>
      </c>
      <c r="U237" s="20">
        <v>10</v>
      </c>
      <c r="V237" s="20">
        <v>33</v>
      </c>
      <c r="W237" s="20" t="s">
        <v>1055</v>
      </c>
      <c r="X237" s="20" t="s">
        <v>911</v>
      </c>
      <c r="Y237" s="20"/>
    </row>
    <row r="238" s="2" customFormat="1" ht="40.5" spans="1:25">
      <c r="A238" s="20">
        <f t="shared" si="4"/>
        <v>232</v>
      </c>
      <c r="B238" s="20" t="s">
        <v>80</v>
      </c>
      <c r="C238" s="20" t="s">
        <v>107</v>
      </c>
      <c r="D238" s="20" t="s">
        <v>166</v>
      </c>
      <c r="E238" s="20" t="s">
        <v>754</v>
      </c>
      <c r="F238" s="20" t="s">
        <v>1035</v>
      </c>
      <c r="G238" s="20" t="s">
        <v>1056</v>
      </c>
      <c r="H238" s="20" t="s">
        <v>85</v>
      </c>
      <c r="I238" s="20" t="s">
        <v>1057</v>
      </c>
      <c r="J238" s="41">
        <v>45815</v>
      </c>
      <c r="K238" s="41">
        <v>45998</v>
      </c>
      <c r="L238" s="20" t="s">
        <v>1035</v>
      </c>
      <c r="M238" s="20" t="s">
        <v>1058</v>
      </c>
      <c r="N238" s="20">
        <v>2</v>
      </c>
      <c r="O238" s="20">
        <v>2</v>
      </c>
      <c r="P238" s="20">
        <v>0</v>
      </c>
      <c r="Q238" s="20">
        <v>1</v>
      </c>
      <c r="R238" s="20">
        <v>45</v>
      </c>
      <c r="S238" s="20">
        <v>183</v>
      </c>
      <c r="T238" s="20">
        <v>1</v>
      </c>
      <c r="U238" s="20">
        <v>4</v>
      </c>
      <c r="V238" s="20">
        <v>14</v>
      </c>
      <c r="W238" s="20" t="s">
        <v>1059</v>
      </c>
      <c r="X238" s="20" t="s">
        <v>121</v>
      </c>
      <c r="Y238" s="20"/>
    </row>
    <row r="239" s="2" customFormat="1" ht="40.5" spans="1:25">
      <c r="A239" s="20">
        <f t="shared" si="4"/>
        <v>233</v>
      </c>
      <c r="B239" s="20" t="s">
        <v>80</v>
      </c>
      <c r="C239" s="20" t="s">
        <v>107</v>
      </c>
      <c r="D239" s="20" t="s">
        <v>166</v>
      </c>
      <c r="E239" s="20" t="s">
        <v>754</v>
      </c>
      <c r="F239" s="20" t="s">
        <v>1035</v>
      </c>
      <c r="G239" s="20" t="s">
        <v>1060</v>
      </c>
      <c r="H239" s="20" t="s">
        <v>85</v>
      </c>
      <c r="I239" s="20" t="s">
        <v>1061</v>
      </c>
      <c r="J239" s="41">
        <v>45816</v>
      </c>
      <c r="K239" s="41">
        <v>45999</v>
      </c>
      <c r="L239" s="20" t="s">
        <v>1035</v>
      </c>
      <c r="M239" s="20" t="s">
        <v>1062</v>
      </c>
      <c r="N239" s="20">
        <v>3.6</v>
      </c>
      <c r="O239" s="20">
        <v>3.6</v>
      </c>
      <c r="P239" s="20">
        <v>0</v>
      </c>
      <c r="Q239" s="20">
        <v>1</v>
      </c>
      <c r="R239" s="20">
        <v>50</v>
      </c>
      <c r="S239" s="20">
        <v>195</v>
      </c>
      <c r="T239" s="20">
        <v>1</v>
      </c>
      <c r="U239" s="20">
        <v>0</v>
      </c>
      <c r="V239" s="20">
        <v>0</v>
      </c>
      <c r="W239" s="20" t="s">
        <v>1063</v>
      </c>
      <c r="X239" s="20" t="s">
        <v>121</v>
      </c>
      <c r="Y239" s="20"/>
    </row>
    <row r="240" s="2" customFormat="1" ht="40.5" spans="1:25">
      <c r="A240" s="20">
        <f t="shared" si="4"/>
        <v>234</v>
      </c>
      <c r="B240" s="20" t="s">
        <v>80</v>
      </c>
      <c r="C240" s="20" t="s">
        <v>107</v>
      </c>
      <c r="D240" s="20" t="s">
        <v>166</v>
      </c>
      <c r="E240" s="20" t="s">
        <v>754</v>
      </c>
      <c r="F240" s="20" t="s">
        <v>1035</v>
      </c>
      <c r="G240" s="20" t="s">
        <v>1064</v>
      </c>
      <c r="H240" s="20" t="s">
        <v>85</v>
      </c>
      <c r="I240" s="20" t="s">
        <v>1065</v>
      </c>
      <c r="J240" s="41">
        <v>45817</v>
      </c>
      <c r="K240" s="41">
        <v>46000</v>
      </c>
      <c r="L240" s="20" t="s">
        <v>1035</v>
      </c>
      <c r="M240" s="20" t="s">
        <v>1066</v>
      </c>
      <c r="N240" s="20">
        <v>2</v>
      </c>
      <c r="O240" s="20">
        <v>2</v>
      </c>
      <c r="P240" s="20">
        <v>0</v>
      </c>
      <c r="Q240" s="20">
        <v>1</v>
      </c>
      <c r="R240" s="20">
        <v>28</v>
      </c>
      <c r="S240" s="20">
        <v>178</v>
      </c>
      <c r="T240" s="20">
        <v>1</v>
      </c>
      <c r="U240" s="20">
        <v>6</v>
      </c>
      <c r="V240" s="20">
        <v>19</v>
      </c>
      <c r="W240" s="20" t="s">
        <v>1059</v>
      </c>
      <c r="X240" s="20" t="s">
        <v>121</v>
      </c>
      <c r="Y240" s="20"/>
    </row>
    <row r="241" s="2" customFormat="1" ht="40.5" spans="1:25">
      <c r="A241" s="20">
        <f t="shared" si="4"/>
        <v>235</v>
      </c>
      <c r="B241" s="20" t="s">
        <v>80</v>
      </c>
      <c r="C241" s="20" t="s">
        <v>107</v>
      </c>
      <c r="D241" s="20" t="s">
        <v>166</v>
      </c>
      <c r="E241" s="20" t="s">
        <v>754</v>
      </c>
      <c r="F241" s="20" t="s">
        <v>1035</v>
      </c>
      <c r="G241" s="20" t="s">
        <v>1067</v>
      </c>
      <c r="H241" s="20" t="s">
        <v>85</v>
      </c>
      <c r="I241" s="20" t="s">
        <v>1068</v>
      </c>
      <c r="J241" s="41">
        <v>45818</v>
      </c>
      <c r="K241" s="41">
        <v>46001</v>
      </c>
      <c r="L241" s="20" t="s">
        <v>1035</v>
      </c>
      <c r="M241" s="20" t="s">
        <v>1069</v>
      </c>
      <c r="N241" s="20">
        <v>2</v>
      </c>
      <c r="O241" s="20">
        <v>2</v>
      </c>
      <c r="P241" s="20">
        <v>0</v>
      </c>
      <c r="Q241" s="20">
        <v>1</v>
      </c>
      <c r="R241" s="20">
        <v>50</v>
      </c>
      <c r="S241" s="20">
        <v>194</v>
      </c>
      <c r="T241" s="20">
        <v>1</v>
      </c>
      <c r="U241" s="20">
        <v>3</v>
      </c>
      <c r="V241" s="20">
        <v>11</v>
      </c>
      <c r="W241" s="20" t="s">
        <v>1059</v>
      </c>
      <c r="X241" s="20" t="s">
        <v>121</v>
      </c>
      <c r="Y241" s="20"/>
    </row>
    <row r="242" s="2" customFormat="1" ht="81" spans="1:25">
      <c r="A242" s="20">
        <f t="shared" si="4"/>
        <v>236</v>
      </c>
      <c r="B242" s="20" t="s">
        <v>80</v>
      </c>
      <c r="C242" s="20" t="s">
        <v>107</v>
      </c>
      <c r="D242" s="20" t="s">
        <v>821</v>
      </c>
      <c r="E242" s="20" t="s">
        <v>754</v>
      </c>
      <c r="F242" s="20" t="s">
        <v>1035</v>
      </c>
      <c r="G242" s="20" t="s">
        <v>1070</v>
      </c>
      <c r="H242" s="20" t="s">
        <v>85</v>
      </c>
      <c r="I242" s="20" t="s">
        <v>1071</v>
      </c>
      <c r="J242" s="41">
        <v>45818</v>
      </c>
      <c r="K242" s="41">
        <v>46001</v>
      </c>
      <c r="L242" s="20" t="s">
        <v>1035</v>
      </c>
      <c r="M242" s="20" t="s">
        <v>1072</v>
      </c>
      <c r="N242" s="20">
        <v>6</v>
      </c>
      <c r="O242" s="20">
        <v>6</v>
      </c>
      <c r="P242" s="20">
        <v>0</v>
      </c>
      <c r="Q242" s="20">
        <v>1</v>
      </c>
      <c r="R242" s="20">
        <v>90</v>
      </c>
      <c r="S242" s="20">
        <v>380</v>
      </c>
      <c r="T242" s="20">
        <v>1</v>
      </c>
      <c r="U242" s="20">
        <v>6</v>
      </c>
      <c r="V242" s="20">
        <v>20</v>
      </c>
      <c r="W242" s="20" t="s">
        <v>1073</v>
      </c>
      <c r="X242" s="20" t="s">
        <v>911</v>
      </c>
      <c r="Y242" s="44" t="s">
        <v>833</v>
      </c>
    </row>
    <row r="243" s="2" customFormat="1" ht="60.75" spans="1:25">
      <c r="A243" s="20">
        <f t="shared" si="4"/>
        <v>237</v>
      </c>
      <c r="B243" s="38" t="s">
        <v>88</v>
      </c>
      <c r="C243" s="23" t="s">
        <v>149</v>
      </c>
      <c r="D243" s="20" t="s">
        <v>1074</v>
      </c>
      <c r="E243" s="20" t="s">
        <v>754</v>
      </c>
      <c r="F243" s="20" t="s">
        <v>1035</v>
      </c>
      <c r="G243" s="20" t="s">
        <v>1075</v>
      </c>
      <c r="H243" s="20" t="s">
        <v>85</v>
      </c>
      <c r="I243" s="20" t="s">
        <v>1076</v>
      </c>
      <c r="J243" s="41">
        <v>45839</v>
      </c>
      <c r="K243" s="41">
        <v>45992</v>
      </c>
      <c r="L243" s="20" t="s">
        <v>1035</v>
      </c>
      <c r="M243" s="20" t="s">
        <v>1077</v>
      </c>
      <c r="N243" s="20">
        <v>8</v>
      </c>
      <c r="O243" s="20">
        <v>5.6</v>
      </c>
      <c r="P243" s="20">
        <v>2.4</v>
      </c>
      <c r="Q243" s="20">
        <v>1</v>
      </c>
      <c r="R243" s="20">
        <v>1117</v>
      </c>
      <c r="S243" s="20">
        <v>4783</v>
      </c>
      <c r="T243" s="20">
        <v>1</v>
      </c>
      <c r="U243" s="20">
        <v>369</v>
      </c>
      <c r="V243" s="20">
        <v>11</v>
      </c>
      <c r="W243" s="20" t="s">
        <v>1078</v>
      </c>
      <c r="X243" s="20" t="s">
        <v>1079</v>
      </c>
      <c r="Y243" s="20"/>
    </row>
    <row r="244" s="2" customFormat="1" ht="40.5" spans="1:25">
      <c r="A244" s="20">
        <f t="shared" si="4"/>
        <v>238</v>
      </c>
      <c r="B244" s="38" t="s">
        <v>88</v>
      </c>
      <c r="C244" s="23" t="s">
        <v>149</v>
      </c>
      <c r="D244" s="20" t="s">
        <v>149</v>
      </c>
      <c r="E244" s="20" t="s">
        <v>754</v>
      </c>
      <c r="F244" s="20" t="s">
        <v>1035</v>
      </c>
      <c r="G244" s="20" t="s">
        <v>1080</v>
      </c>
      <c r="H244" s="20" t="s">
        <v>85</v>
      </c>
      <c r="I244" s="20" t="s">
        <v>1081</v>
      </c>
      <c r="J244" s="41">
        <v>45839</v>
      </c>
      <c r="K244" s="41">
        <v>45992</v>
      </c>
      <c r="L244" s="20" t="s">
        <v>1035</v>
      </c>
      <c r="M244" s="20" t="s">
        <v>1082</v>
      </c>
      <c r="N244" s="20">
        <v>50</v>
      </c>
      <c r="O244" s="20">
        <v>35</v>
      </c>
      <c r="P244" s="20">
        <v>15</v>
      </c>
      <c r="Q244" s="20">
        <v>1</v>
      </c>
      <c r="R244" s="20">
        <v>1117</v>
      </c>
      <c r="S244" s="20">
        <v>4783</v>
      </c>
      <c r="T244" s="20">
        <v>1</v>
      </c>
      <c r="U244" s="20">
        <v>369</v>
      </c>
      <c r="V244" s="20">
        <v>11</v>
      </c>
      <c r="W244" s="20" t="s">
        <v>1083</v>
      </c>
      <c r="X244" s="20" t="s">
        <v>1084</v>
      </c>
      <c r="Y244" s="20"/>
    </row>
    <row r="245" s="2" customFormat="1" ht="60.75" spans="1:25">
      <c r="A245" s="20">
        <f t="shared" si="4"/>
        <v>239</v>
      </c>
      <c r="B245" s="20" t="s">
        <v>80</v>
      </c>
      <c r="C245" s="20" t="s">
        <v>107</v>
      </c>
      <c r="D245" s="20" t="s">
        <v>799</v>
      </c>
      <c r="E245" s="20" t="s">
        <v>754</v>
      </c>
      <c r="F245" s="20" t="s">
        <v>1085</v>
      </c>
      <c r="G245" s="20" t="s">
        <v>1086</v>
      </c>
      <c r="H245" s="20" t="s">
        <v>85</v>
      </c>
      <c r="I245" s="20" t="s">
        <v>1087</v>
      </c>
      <c r="J245" s="41">
        <v>45809</v>
      </c>
      <c r="K245" s="41">
        <v>45962</v>
      </c>
      <c r="L245" s="20" t="s">
        <v>1085</v>
      </c>
      <c r="M245" s="20" t="s">
        <v>1088</v>
      </c>
      <c r="N245" s="20">
        <v>84</v>
      </c>
      <c r="O245" s="20">
        <v>80</v>
      </c>
      <c r="P245" s="20">
        <v>4</v>
      </c>
      <c r="Q245" s="20">
        <v>1</v>
      </c>
      <c r="R245" s="20">
        <v>86</v>
      </c>
      <c r="S245" s="20">
        <v>267</v>
      </c>
      <c r="T245" s="20">
        <v>0</v>
      </c>
      <c r="U245" s="20">
        <v>0</v>
      </c>
      <c r="V245" s="20">
        <v>0</v>
      </c>
      <c r="W245" s="20" t="s">
        <v>1089</v>
      </c>
      <c r="X245" s="20" t="s">
        <v>1090</v>
      </c>
      <c r="Y245" s="20"/>
    </row>
    <row r="246" s="2" customFormat="1" ht="40.5" spans="1:25">
      <c r="A246" s="20">
        <f t="shared" si="4"/>
        <v>240</v>
      </c>
      <c r="B246" s="20" t="s">
        <v>80</v>
      </c>
      <c r="C246" s="20" t="s">
        <v>107</v>
      </c>
      <c r="D246" s="20" t="s">
        <v>364</v>
      </c>
      <c r="E246" s="20" t="s">
        <v>754</v>
      </c>
      <c r="F246" s="20" t="s">
        <v>1085</v>
      </c>
      <c r="G246" s="20" t="s">
        <v>1091</v>
      </c>
      <c r="H246" s="20" t="s">
        <v>85</v>
      </c>
      <c r="I246" s="20" t="s">
        <v>1092</v>
      </c>
      <c r="J246" s="41">
        <v>45809</v>
      </c>
      <c r="K246" s="41">
        <v>45870</v>
      </c>
      <c r="L246" s="20" t="s">
        <v>1085</v>
      </c>
      <c r="M246" s="20" t="s">
        <v>1093</v>
      </c>
      <c r="N246" s="20">
        <v>9</v>
      </c>
      <c r="O246" s="20">
        <v>8</v>
      </c>
      <c r="P246" s="20">
        <v>1</v>
      </c>
      <c r="Q246" s="20">
        <v>1</v>
      </c>
      <c r="R246" s="20">
        <v>55</v>
      </c>
      <c r="S246" s="20">
        <v>168</v>
      </c>
      <c r="T246" s="20">
        <v>0</v>
      </c>
      <c r="U246" s="20">
        <v>2</v>
      </c>
      <c r="V246" s="20">
        <v>8</v>
      </c>
      <c r="W246" s="20" t="s">
        <v>1093</v>
      </c>
      <c r="X246" s="20" t="s">
        <v>885</v>
      </c>
      <c r="Y246" s="20"/>
    </row>
    <row r="247" s="2" customFormat="1" ht="101.25" spans="1:25">
      <c r="A247" s="20">
        <f t="shared" si="4"/>
        <v>241</v>
      </c>
      <c r="B247" s="38" t="s">
        <v>88</v>
      </c>
      <c r="C247" s="23" t="s">
        <v>98</v>
      </c>
      <c r="D247" s="23" t="s">
        <v>1094</v>
      </c>
      <c r="E247" s="23" t="s">
        <v>1095</v>
      </c>
      <c r="F247" s="23" t="s">
        <v>1096</v>
      </c>
      <c r="G247" s="23" t="s">
        <v>1097</v>
      </c>
      <c r="H247" s="23" t="s">
        <v>85</v>
      </c>
      <c r="I247" s="23" t="s">
        <v>1096</v>
      </c>
      <c r="J247" s="41">
        <v>45839</v>
      </c>
      <c r="K247" s="41">
        <v>45870</v>
      </c>
      <c r="L247" s="23" t="s">
        <v>1096</v>
      </c>
      <c r="M247" s="23" t="s">
        <v>1098</v>
      </c>
      <c r="N247" s="23">
        <v>155</v>
      </c>
      <c r="O247" s="23">
        <v>155</v>
      </c>
      <c r="P247" s="23">
        <v>0</v>
      </c>
      <c r="Q247" s="23">
        <v>1</v>
      </c>
      <c r="R247" s="23">
        <v>586</v>
      </c>
      <c r="S247" s="23">
        <v>1372</v>
      </c>
      <c r="T247" s="23">
        <v>4</v>
      </c>
      <c r="U247" s="23">
        <v>549</v>
      </c>
      <c r="V247" s="23">
        <v>1380</v>
      </c>
      <c r="W247" s="23" t="s">
        <v>1099</v>
      </c>
      <c r="X247" s="23" t="s">
        <v>583</v>
      </c>
      <c r="Y247" s="23"/>
    </row>
    <row r="248" s="2" customFormat="1" ht="101.25" spans="1:25">
      <c r="A248" s="20">
        <f t="shared" si="4"/>
        <v>242</v>
      </c>
      <c r="B248" s="38" t="s">
        <v>88</v>
      </c>
      <c r="C248" s="23" t="s">
        <v>149</v>
      </c>
      <c r="D248" s="23" t="s">
        <v>811</v>
      </c>
      <c r="E248" s="23" t="s">
        <v>1095</v>
      </c>
      <c r="F248" s="23" t="s">
        <v>1100</v>
      </c>
      <c r="G248" s="23" t="s">
        <v>1101</v>
      </c>
      <c r="H248" s="23" t="s">
        <v>85</v>
      </c>
      <c r="I248" s="23" t="s">
        <v>1100</v>
      </c>
      <c r="J248" s="41">
        <v>45839</v>
      </c>
      <c r="K248" s="41">
        <v>45870</v>
      </c>
      <c r="L248" s="23" t="s">
        <v>1100</v>
      </c>
      <c r="M248" s="23" t="s">
        <v>1102</v>
      </c>
      <c r="N248" s="23">
        <v>35</v>
      </c>
      <c r="O248" s="23">
        <v>35</v>
      </c>
      <c r="P248" s="23">
        <v>0</v>
      </c>
      <c r="Q248" s="23">
        <v>1</v>
      </c>
      <c r="R248" s="23">
        <v>1231</v>
      </c>
      <c r="S248" s="23">
        <v>4463</v>
      </c>
      <c r="T248" s="23">
        <v>0</v>
      </c>
      <c r="U248" s="23">
        <v>69</v>
      </c>
      <c r="V248" s="23">
        <v>188</v>
      </c>
      <c r="W248" s="23" t="s">
        <v>1103</v>
      </c>
      <c r="X248" s="23" t="s">
        <v>583</v>
      </c>
      <c r="Y248" s="23"/>
    </row>
    <row r="249" s="2" customFormat="1" ht="101.25" spans="1:25">
      <c r="A249" s="20">
        <f t="shared" si="4"/>
        <v>243</v>
      </c>
      <c r="B249" s="23" t="s">
        <v>80</v>
      </c>
      <c r="C249" s="20" t="s">
        <v>107</v>
      </c>
      <c r="D249" s="23" t="s">
        <v>1104</v>
      </c>
      <c r="E249" s="23" t="s">
        <v>1095</v>
      </c>
      <c r="F249" s="23" t="s">
        <v>1100</v>
      </c>
      <c r="G249" s="23" t="s">
        <v>1105</v>
      </c>
      <c r="H249" s="23" t="s">
        <v>85</v>
      </c>
      <c r="I249" s="23" t="s">
        <v>1100</v>
      </c>
      <c r="J249" s="41">
        <v>45839</v>
      </c>
      <c r="K249" s="41">
        <v>45870</v>
      </c>
      <c r="L249" s="23" t="s">
        <v>1100</v>
      </c>
      <c r="M249" s="23" t="s">
        <v>1106</v>
      </c>
      <c r="N249" s="23">
        <v>7</v>
      </c>
      <c r="O249" s="23">
        <v>7</v>
      </c>
      <c r="P249" s="23">
        <v>0</v>
      </c>
      <c r="Q249" s="23">
        <v>1</v>
      </c>
      <c r="R249" s="23">
        <v>1231</v>
      </c>
      <c r="S249" s="23">
        <v>4463</v>
      </c>
      <c r="T249" s="23">
        <v>0</v>
      </c>
      <c r="U249" s="23">
        <v>17</v>
      </c>
      <c r="V249" s="23">
        <v>37</v>
      </c>
      <c r="W249" s="23" t="s">
        <v>1107</v>
      </c>
      <c r="X249" s="23" t="s">
        <v>583</v>
      </c>
      <c r="Y249" s="23"/>
    </row>
    <row r="250" s="2" customFormat="1" ht="101.25" spans="1:25">
      <c r="A250" s="20">
        <f t="shared" si="4"/>
        <v>244</v>
      </c>
      <c r="B250" s="23" t="s">
        <v>80</v>
      </c>
      <c r="C250" s="20" t="s">
        <v>107</v>
      </c>
      <c r="D250" s="23" t="s">
        <v>108</v>
      </c>
      <c r="E250" s="23" t="s">
        <v>1095</v>
      </c>
      <c r="F250" s="23" t="s">
        <v>1108</v>
      </c>
      <c r="G250" s="23" t="s">
        <v>1109</v>
      </c>
      <c r="H250" s="23" t="s">
        <v>85</v>
      </c>
      <c r="I250" s="23" t="s">
        <v>1108</v>
      </c>
      <c r="J250" s="41">
        <v>45839</v>
      </c>
      <c r="K250" s="41">
        <v>45870</v>
      </c>
      <c r="L250" s="23" t="s">
        <v>1108</v>
      </c>
      <c r="M250" s="23" t="s">
        <v>1110</v>
      </c>
      <c r="N250" s="23">
        <v>35</v>
      </c>
      <c r="O250" s="23">
        <v>35</v>
      </c>
      <c r="P250" s="23">
        <v>0</v>
      </c>
      <c r="Q250" s="23">
        <v>1</v>
      </c>
      <c r="R250" s="23">
        <v>448</v>
      </c>
      <c r="S250" s="23">
        <v>1576</v>
      </c>
      <c r="T250" s="23">
        <v>0</v>
      </c>
      <c r="U250" s="23">
        <v>25</v>
      </c>
      <c r="V250" s="23">
        <v>38</v>
      </c>
      <c r="W250" s="23" t="s">
        <v>1111</v>
      </c>
      <c r="X250" s="20" t="s">
        <v>1112</v>
      </c>
      <c r="Y250" s="23"/>
    </row>
    <row r="251" s="2" customFormat="1" ht="81" spans="1:25">
      <c r="A251" s="20">
        <f t="shared" si="4"/>
        <v>245</v>
      </c>
      <c r="B251" s="23" t="s">
        <v>80</v>
      </c>
      <c r="C251" s="20" t="s">
        <v>107</v>
      </c>
      <c r="D251" s="23" t="s">
        <v>1113</v>
      </c>
      <c r="E251" s="23" t="s">
        <v>1095</v>
      </c>
      <c r="F251" s="23" t="s">
        <v>1114</v>
      </c>
      <c r="G251" s="23" t="s">
        <v>1115</v>
      </c>
      <c r="H251" s="23" t="s">
        <v>85</v>
      </c>
      <c r="I251" s="23" t="s">
        <v>1114</v>
      </c>
      <c r="J251" s="41">
        <v>45839</v>
      </c>
      <c r="K251" s="41">
        <v>45870</v>
      </c>
      <c r="L251" s="23" t="s">
        <v>1114</v>
      </c>
      <c r="M251" s="23" t="s">
        <v>1116</v>
      </c>
      <c r="N251" s="23">
        <v>22</v>
      </c>
      <c r="O251" s="23">
        <v>22</v>
      </c>
      <c r="P251" s="23">
        <v>0</v>
      </c>
      <c r="Q251" s="23">
        <v>1</v>
      </c>
      <c r="R251" s="23">
        <v>32</v>
      </c>
      <c r="S251" s="23">
        <v>122</v>
      </c>
      <c r="T251" s="23">
        <v>0</v>
      </c>
      <c r="U251" s="23">
        <v>8</v>
      </c>
      <c r="V251" s="23">
        <v>15</v>
      </c>
      <c r="W251" s="23" t="s">
        <v>1117</v>
      </c>
      <c r="X251" s="23" t="s">
        <v>583</v>
      </c>
      <c r="Y251" s="23"/>
    </row>
    <row r="252" s="2" customFormat="1" ht="121.5" spans="1:25">
      <c r="A252" s="20">
        <f t="shared" si="4"/>
        <v>246</v>
      </c>
      <c r="B252" s="23" t="s">
        <v>80</v>
      </c>
      <c r="C252" s="20" t="s">
        <v>107</v>
      </c>
      <c r="D252" s="23" t="s">
        <v>1104</v>
      </c>
      <c r="E252" s="23" t="s">
        <v>1095</v>
      </c>
      <c r="F252" s="23" t="s">
        <v>1118</v>
      </c>
      <c r="G252" s="23" t="s">
        <v>1119</v>
      </c>
      <c r="H252" s="23" t="s">
        <v>85</v>
      </c>
      <c r="I252" s="23" t="s">
        <v>1118</v>
      </c>
      <c r="J252" s="41">
        <v>45901</v>
      </c>
      <c r="K252" s="41">
        <v>45931</v>
      </c>
      <c r="L252" s="23" t="s">
        <v>1118</v>
      </c>
      <c r="M252" s="23" t="s">
        <v>1120</v>
      </c>
      <c r="N252" s="23">
        <v>6</v>
      </c>
      <c r="O252" s="23">
        <v>6</v>
      </c>
      <c r="P252" s="23">
        <v>0</v>
      </c>
      <c r="Q252" s="23">
        <v>1</v>
      </c>
      <c r="R252" s="23">
        <v>126</v>
      </c>
      <c r="S252" s="23">
        <v>426</v>
      </c>
      <c r="T252" s="23">
        <v>1</v>
      </c>
      <c r="U252" s="23">
        <v>7</v>
      </c>
      <c r="V252" s="23">
        <v>23</v>
      </c>
      <c r="W252" s="23" t="s">
        <v>1121</v>
      </c>
      <c r="X252" s="23" t="s">
        <v>583</v>
      </c>
      <c r="Y252" s="23"/>
    </row>
    <row r="253" s="2" customFormat="1" ht="141.75" spans="1:25">
      <c r="A253" s="20">
        <f t="shared" si="4"/>
        <v>247</v>
      </c>
      <c r="B253" s="23" t="s">
        <v>80</v>
      </c>
      <c r="C253" s="20" t="s">
        <v>107</v>
      </c>
      <c r="D253" s="23" t="s">
        <v>1104</v>
      </c>
      <c r="E253" s="23" t="s">
        <v>1095</v>
      </c>
      <c r="F253" s="23" t="s">
        <v>1122</v>
      </c>
      <c r="G253" s="23" t="s">
        <v>1123</v>
      </c>
      <c r="H253" s="20" t="s">
        <v>102</v>
      </c>
      <c r="I253" s="23" t="s">
        <v>1122</v>
      </c>
      <c r="J253" s="41">
        <v>45901</v>
      </c>
      <c r="K253" s="41">
        <v>45931</v>
      </c>
      <c r="L253" s="23" t="s">
        <v>1122</v>
      </c>
      <c r="M253" s="23" t="s">
        <v>1124</v>
      </c>
      <c r="N253" s="23">
        <v>5.5</v>
      </c>
      <c r="O253" s="23">
        <v>5.5</v>
      </c>
      <c r="P253" s="23">
        <v>0</v>
      </c>
      <c r="Q253" s="23">
        <v>1</v>
      </c>
      <c r="R253" s="23">
        <v>128</v>
      </c>
      <c r="S253" s="23">
        <v>420</v>
      </c>
      <c r="T253" s="23">
        <v>1</v>
      </c>
      <c r="U253" s="23">
        <v>11</v>
      </c>
      <c r="V253" s="23">
        <v>34</v>
      </c>
      <c r="W253" s="23" t="s">
        <v>1125</v>
      </c>
      <c r="X253" s="23" t="s">
        <v>583</v>
      </c>
      <c r="Y253" s="23"/>
    </row>
    <row r="254" s="2" customFormat="1" ht="101.25" spans="1:25">
      <c r="A254" s="20">
        <f t="shared" si="4"/>
        <v>248</v>
      </c>
      <c r="B254" s="23" t="s">
        <v>80</v>
      </c>
      <c r="C254" s="20" t="s">
        <v>107</v>
      </c>
      <c r="D254" s="23" t="s">
        <v>805</v>
      </c>
      <c r="E254" s="23" t="s">
        <v>1095</v>
      </c>
      <c r="F254" s="23" t="s">
        <v>1096</v>
      </c>
      <c r="G254" s="23" t="s">
        <v>1126</v>
      </c>
      <c r="H254" s="20" t="s">
        <v>102</v>
      </c>
      <c r="I254" s="23" t="s">
        <v>1096</v>
      </c>
      <c r="J254" s="41">
        <v>45901</v>
      </c>
      <c r="K254" s="41">
        <v>45931</v>
      </c>
      <c r="L254" s="23" t="s">
        <v>1096</v>
      </c>
      <c r="M254" s="23" t="s">
        <v>1127</v>
      </c>
      <c r="N254" s="23">
        <v>12</v>
      </c>
      <c r="O254" s="23">
        <v>12</v>
      </c>
      <c r="P254" s="23">
        <v>0</v>
      </c>
      <c r="Q254" s="23">
        <v>1</v>
      </c>
      <c r="R254" s="23">
        <v>58</v>
      </c>
      <c r="S254" s="23">
        <v>227</v>
      </c>
      <c r="T254" s="23">
        <v>0</v>
      </c>
      <c r="U254" s="23">
        <v>5</v>
      </c>
      <c r="V254" s="23">
        <v>9</v>
      </c>
      <c r="W254" s="23" t="s">
        <v>1128</v>
      </c>
      <c r="X254" s="20" t="s">
        <v>1112</v>
      </c>
      <c r="Y254" s="20"/>
    </row>
    <row r="255" s="2" customFormat="1" ht="101.25" spans="1:25">
      <c r="A255" s="20">
        <f t="shared" si="4"/>
        <v>249</v>
      </c>
      <c r="B255" s="23" t="s">
        <v>80</v>
      </c>
      <c r="C255" s="20" t="s">
        <v>107</v>
      </c>
      <c r="D255" s="23" t="s">
        <v>805</v>
      </c>
      <c r="E255" s="23" t="s">
        <v>1095</v>
      </c>
      <c r="F255" s="23" t="s">
        <v>1096</v>
      </c>
      <c r="G255" s="23" t="s">
        <v>1129</v>
      </c>
      <c r="H255" s="20" t="s">
        <v>102</v>
      </c>
      <c r="I255" s="23" t="s">
        <v>1096</v>
      </c>
      <c r="J255" s="41">
        <v>45870</v>
      </c>
      <c r="K255" s="41">
        <v>45901</v>
      </c>
      <c r="L255" s="23" t="s">
        <v>1096</v>
      </c>
      <c r="M255" s="23" t="s">
        <v>1130</v>
      </c>
      <c r="N255" s="23">
        <v>10</v>
      </c>
      <c r="O255" s="23">
        <v>10</v>
      </c>
      <c r="P255" s="23">
        <v>0</v>
      </c>
      <c r="Q255" s="23">
        <v>1</v>
      </c>
      <c r="R255" s="23">
        <v>45</v>
      </c>
      <c r="S255" s="23">
        <v>180</v>
      </c>
      <c r="T255" s="23">
        <v>0</v>
      </c>
      <c r="U255" s="23">
        <v>18</v>
      </c>
      <c r="V255" s="23">
        <v>54</v>
      </c>
      <c r="W255" s="23" t="s">
        <v>1131</v>
      </c>
      <c r="X255" s="20" t="s">
        <v>1112</v>
      </c>
      <c r="Y255" s="20"/>
    </row>
    <row r="256" s="2" customFormat="1" ht="101.25" spans="1:25">
      <c r="A256" s="20">
        <f t="shared" si="4"/>
        <v>250</v>
      </c>
      <c r="B256" s="23" t="s">
        <v>80</v>
      </c>
      <c r="C256" s="20" t="s">
        <v>107</v>
      </c>
      <c r="D256" s="23" t="s">
        <v>805</v>
      </c>
      <c r="E256" s="23" t="s">
        <v>1095</v>
      </c>
      <c r="F256" s="23" t="s">
        <v>1132</v>
      </c>
      <c r="G256" s="23" t="s">
        <v>1133</v>
      </c>
      <c r="H256" s="23" t="s">
        <v>1134</v>
      </c>
      <c r="I256" s="23" t="s">
        <v>1132</v>
      </c>
      <c r="J256" s="41">
        <v>45931</v>
      </c>
      <c r="K256" s="41">
        <v>46000</v>
      </c>
      <c r="L256" s="23" t="s">
        <v>1132</v>
      </c>
      <c r="M256" s="23" t="s">
        <v>1135</v>
      </c>
      <c r="N256" s="23">
        <v>30</v>
      </c>
      <c r="O256" s="23">
        <v>30</v>
      </c>
      <c r="P256" s="23">
        <v>0</v>
      </c>
      <c r="Q256" s="23">
        <v>1</v>
      </c>
      <c r="R256" s="23">
        <v>420</v>
      </c>
      <c r="S256" s="23">
        <v>1562</v>
      </c>
      <c r="T256" s="23">
        <v>0</v>
      </c>
      <c r="U256" s="23">
        <v>14</v>
      </c>
      <c r="V256" s="23">
        <v>31</v>
      </c>
      <c r="W256" s="23" t="s">
        <v>1136</v>
      </c>
      <c r="X256" s="20" t="s">
        <v>1112</v>
      </c>
      <c r="Y256" s="47"/>
    </row>
    <row r="257" s="2" customFormat="1" ht="101.25" spans="1:25">
      <c r="A257" s="20">
        <f t="shared" si="4"/>
        <v>251</v>
      </c>
      <c r="B257" s="23" t="s">
        <v>80</v>
      </c>
      <c r="C257" s="20" t="s">
        <v>107</v>
      </c>
      <c r="D257" s="23" t="s">
        <v>805</v>
      </c>
      <c r="E257" s="23" t="s">
        <v>1095</v>
      </c>
      <c r="F257" s="23" t="s">
        <v>1132</v>
      </c>
      <c r="G257" s="23" t="s">
        <v>1137</v>
      </c>
      <c r="H257" s="20" t="s">
        <v>102</v>
      </c>
      <c r="I257" s="23" t="s">
        <v>1132</v>
      </c>
      <c r="J257" s="41">
        <v>45931</v>
      </c>
      <c r="K257" s="41">
        <v>46000</v>
      </c>
      <c r="L257" s="23" t="s">
        <v>1132</v>
      </c>
      <c r="M257" s="23" t="s">
        <v>1135</v>
      </c>
      <c r="N257" s="23">
        <v>30</v>
      </c>
      <c r="O257" s="23">
        <v>30</v>
      </c>
      <c r="P257" s="23">
        <v>0</v>
      </c>
      <c r="Q257" s="23">
        <v>1</v>
      </c>
      <c r="R257" s="23">
        <v>785</v>
      </c>
      <c r="S257" s="23">
        <v>3262</v>
      </c>
      <c r="T257" s="23">
        <v>0</v>
      </c>
      <c r="U257" s="23">
        <v>22</v>
      </c>
      <c r="V257" s="23">
        <v>59</v>
      </c>
      <c r="W257" s="23" t="s">
        <v>1138</v>
      </c>
      <c r="X257" s="20" t="s">
        <v>1112</v>
      </c>
      <c r="Y257" s="47"/>
    </row>
    <row r="258" s="2" customFormat="1" ht="121.5" spans="1:25">
      <c r="A258" s="20">
        <f t="shared" si="4"/>
        <v>252</v>
      </c>
      <c r="B258" s="38" t="s">
        <v>88</v>
      </c>
      <c r="C258" s="23" t="s">
        <v>149</v>
      </c>
      <c r="D258" s="23" t="s">
        <v>811</v>
      </c>
      <c r="E258" s="23" t="s">
        <v>1095</v>
      </c>
      <c r="F258" s="23" t="s">
        <v>1100</v>
      </c>
      <c r="G258" s="23" t="s">
        <v>1139</v>
      </c>
      <c r="H258" s="23" t="s">
        <v>85</v>
      </c>
      <c r="I258" s="23" t="s">
        <v>1100</v>
      </c>
      <c r="J258" s="41">
        <v>45870</v>
      </c>
      <c r="K258" s="41">
        <v>45870</v>
      </c>
      <c r="L258" s="23" t="s">
        <v>1100</v>
      </c>
      <c r="M258" s="23" t="s">
        <v>1140</v>
      </c>
      <c r="N258" s="23">
        <v>150</v>
      </c>
      <c r="O258" s="23">
        <v>150</v>
      </c>
      <c r="P258" s="23">
        <v>0</v>
      </c>
      <c r="Q258" s="23">
        <v>1</v>
      </c>
      <c r="R258" s="23">
        <v>1231</v>
      </c>
      <c r="S258" s="23">
        <v>4463</v>
      </c>
      <c r="T258" s="23">
        <v>0</v>
      </c>
      <c r="U258" s="23">
        <v>69</v>
      </c>
      <c r="V258" s="23">
        <v>188</v>
      </c>
      <c r="W258" s="23" t="s">
        <v>1141</v>
      </c>
      <c r="X258" s="20" t="s">
        <v>583</v>
      </c>
      <c r="Y258" s="20"/>
    </row>
    <row r="259" s="2" customFormat="1" ht="81" spans="1:25">
      <c r="A259" s="20">
        <f t="shared" si="4"/>
        <v>253</v>
      </c>
      <c r="B259" s="38" t="s">
        <v>88</v>
      </c>
      <c r="C259" s="23" t="s">
        <v>149</v>
      </c>
      <c r="D259" s="23" t="s">
        <v>811</v>
      </c>
      <c r="E259" s="23" t="s">
        <v>1095</v>
      </c>
      <c r="F259" s="23" t="s">
        <v>1108</v>
      </c>
      <c r="G259" s="23" t="s">
        <v>1142</v>
      </c>
      <c r="H259" s="23" t="s">
        <v>85</v>
      </c>
      <c r="I259" s="23" t="s">
        <v>1108</v>
      </c>
      <c r="J259" s="41">
        <v>45870</v>
      </c>
      <c r="K259" s="41">
        <v>45931</v>
      </c>
      <c r="L259" s="23" t="s">
        <v>1108</v>
      </c>
      <c r="M259" s="23" t="s">
        <v>1143</v>
      </c>
      <c r="N259" s="23">
        <v>50</v>
      </c>
      <c r="O259" s="23">
        <v>50</v>
      </c>
      <c r="P259" s="23">
        <v>0</v>
      </c>
      <c r="Q259" s="23">
        <v>1</v>
      </c>
      <c r="R259" s="23">
        <v>240</v>
      </c>
      <c r="S259" s="23">
        <v>850</v>
      </c>
      <c r="T259" s="23">
        <v>0</v>
      </c>
      <c r="U259" s="23">
        <v>17</v>
      </c>
      <c r="V259" s="23">
        <v>26</v>
      </c>
      <c r="W259" s="23" t="s">
        <v>1144</v>
      </c>
      <c r="X259" s="20" t="s">
        <v>583</v>
      </c>
      <c r="Y259" s="20"/>
    </row>
    <row r="260" s="2" customFormat="1" ht="81" spans="1:25">
      <c r="A260" s="20">
        <f t="shared" si="4"/>
        <v>254</v>
      </c>
      <c r="B260" s="38" t="s">
        <v>88</v>
      </c>
      <c r="C260" s="23" t="s">
        <v>98</v>
      </c>
      <c r="D260" s="23" t="s">
        <v>281</v>
      </c>
      <c r="E260" s="23" t="s">
        <v>1095</v>
      </c>
      <c r="F260" s="23" t="s">
        <v>1145</v>
      </c>
      <c r="G260" s="23" t="s">
        <v>1146</v>
      </c>
      <c r="H260" s="20" t="s">
        <v>102</v>
      </c>
      <c r="I260" s="23" t="s">
        <v>1145</v>
      </c>
      <c r="J260" s="41">
        <v>45870</v>
      </c>
      <c r="K260" s="41">
        <v>45931</v>
      </c>
      <c r="L260" s="23" t="s">
        <v>1145</v>
      </c>
      <c r="M260" s="23" t="s">
        <v>1147</v>
      </c>
      <c r="N260" s="23">
        <v>20</v>
      </c>
      <c r="O260" s="23">
        <v>20</v>
      </c>
      <c r="P260" s="23">
        <v>0</v>
      </c>
      <c r="Q260" s="23">
        <v>1</v>
      </c>
      <c r="R260" s="23">
        <v>628</v>
      </c>
      <c r="S260" s="23">
        <v>2985</v>
      </c>
      <c r="T260" s="23">
        <v>0</v>
      </c>
      <c r="U260" s="23">
        <v>41</v>
      </c>
      <c r="V260" s="23">
        <v>108</v>
      </c>
      <c r="W260" s="23" t="s">
        <v>1148</v>
      </c>
      <c r="X260" s="20" t="s">
        <v>583</v>
      </c>
      <c r="Y260" s="20"/>
    </row>
    <row r="261" s="2" customFormat="1" ht="81" spans="1:25">
      <c r="A261" s="20">
        <f t="shared" si="4"/>
        <v>255</v>
      </c>
      <c r="B261" s="23" t="s">
        <v>80</v>
      </c>
      <c r="C261" s="20" t="s">
        <v>107</v>
      </c>
      <c r="D261" s="23" t="s">
        <v>108</v>
      </c>
      <c r="E261" s="23" t="s">
        <v>1095</v>
      </c>
      <c r="F261" s="23" t="s">
        <v>1114</v>
      </c>
      <c r="G261" s="23" t="s">
        <v>1149</v>
      </c>
      <c r="H261" s="23" t="s">
        <v>85</v>
      </c>
      <c r="I261" s="23" t="s">
        <v>1114</v>
      </c>
      <c r="J261" s="41">
        <v>45931</v>
      </c>
      <c r="K261" s="41">
        <v>45962</v>
      </c>
      <c r="L261" s="23" t="s">
        <v>1114</v>
      </c>
      <c r="M261" s="23" t="s">
        <v>1150</v>
      </c>
      <c r="N261" s="23">
        <v>35</v>
      </c>
      <c r="O261" s="23">
        <v>35</v>
      </c>
      <c r="P261" s="23">
        <v>0</v>
      </c>
      <c r="Q261" s="23">
        <v>1</v>
      </c>
      <c r="R261" s="23">
        <v>32</v>
      </c>
      <c r="S261" s="23">
        <v>122</v>
      </c>
      <c r="T261" s="23">
        <v>0</v>
      </c>
      <c r="U261" s="23">
        <v>8</v>
      </c>
      <c r="V261" s="23">
        <v>15</v>
      </c>
      <c r="W261" s="23" t="s">
        <v>1151</v>
      </c>
      <c r="X261" s="48" t="s">
        <v>583</v>
      </c>
      <c r="Y261" s="48"/>
    </row>
    <row r="262" s="2" customFormat="1" ht="101.25" spans="1:25">
      <c r="A262" s="20">
        <f t="shared" si="4"/>
        <v>256</v>
      </c>
      <c r="B262" s="23" t="s">
        <v>80</v>
      </c>
      <c r="C262" s="20" t="s">
        <v>107</v>
      </c>
      <c r="D262" s="23" t="s">
        <v>108</v>
      </c>
      <c r="E262" s="23" t="s">
        <v>1095</v>
      </c>
      <c r="F262" s="23" t="s">
        <v>1114</v>
      </c>
      <c r="G262" s="23" t="s">
        <v>1152</v>
      </c>
      <c r="H262" s="23" t="s">
        <v>85</v>
      </c>
      <c r="I262" s="23" t="s">
        <v>1114</v>
      </c>
      <c r="J262" s="41">
        <v>45931</v>
      </c>
      <c r="K262" s="41">
        <v>45962</v>
      </c>
      <c r="L262" s="23" t="s">
        <v>1114</v>
      </c>
      <c r="M262" s="23" t="s">
        <v>1153</v>
      </c>
      <c r="N262" s="23">
        <v>70</v>
      </c>
      <c r="O262" s="23">
        <v>70</v>
      </c>
      <c r="P262" s="23">
        <v>0</v>
      </c>
      <c r="Q262" s="23">
        <v>1</v>
      </c>
      <c r="R262" s="23">
        <v>61</v>
      </c>
      <c r="S262" s="23">
        <v>248</v>
      </c>
      <c r="T262" s="23">
        <v>0</v>
      </c>
      <c r="U262" s="23">
        <v>15</v>
      </c>
      <c r="V262" s="23">
        <v>28</v>
      </c>
      <c r="W262" s="23" t="s">
        <v>1154</v>
      </c>
      <c r="X262" s="48" t="s">
        <v>583</v>
      </c>
      <c r="Y262" s="48"/>
    </row>
    <row r="263" s="2" customFormat="1" ht="60.75" spans="1:25">
      <c r="A263" s="20">
        <f t="shared" ref="A263:A326" si="5">ROW(A263)-6</f>
        <v>257</v>
      </c>
      <c r="B263" s="23" t="s">
        <v>80</v>
      </c>
      <c r="C263" s="20" t="s">
        <v>107</v>
      </c>
      <c r="D263" s="23" t="s">
        <v>108</v>
      </c>
      <c r="E263" s="23" t="s">
        <v>1095</v>
      </c>
      <c r="F263" s="23" t="s">
        <v>1114</v>
      </c>
      <c r="G263" s="23" t="s">
        <v>1155</v>
      </c>
      <c r="H263" s="23" t="s">
        <v>85</v>
      </c>
      <c r="I263" s="23" t="s">
        <v>1114</v>
      </c>
      <c r="J263" s="41">
        <v>45931</v>
      </c>
      <c r="K263" s="41">
        <v>45962</v>
      </c>
      <c r="L263" s="23" t="s">
        <v>1114</v>
      </c>
      <c r="M263" s="23" t="s">
        <v>1156</v>
      </c>
      <c r="N263" s="23">
        <v>12</v>
      </c>
      <c r="O263" s="23">
        <v>12</v>
      </c>
      <c r="P263" s="23">
        <v>0</v>
      </c>
      <c r="Q263" s="23">
        <v>1</v>
      </c>
      <c r="R263" s="23">
        <v>10</v>
      </c>
      <c r="S263" s="23">
        <v>50</v>
      </c>
      <c r="T263" s="23">
        <v>0</v>
      </c>
      <c r="U263" s="23">
        <v>3</v>
      </c>
      <c r="V263" s="23">
        <v>5</v>
      </c>
      <c r="W263" s="23" t="s">
        <v>1157</v>
      </c>
      <c r="X263" s="48" t="s">
        <v>583</v>
      </c>
      <c r="Y263" s="48"/>
    </row>
    <row r="264" s="2" customFormat="1" ht="101.25" spans="1:25">
      <c r="A264" s="20">
        <f t="shared" si="5"/>
        <v>258</v>
      </c>
      <c r="B264" s="23" t="s">
        <v>80</v>
      </c>
      <c r="C264" s="20" t="s">
        <v>107</v>
      </c>
      <c r="D264" s="23" t="s">
        <v>108</v>
      </c>
      <c r="E264" s="23" t="s">
        <v>1095</v>
      </c>
      <c r="F264" s="23" t="s">
        <v>1114</v>
      </c>
      <c r="G264" s="23" t="s">
        <v>1158</v>
      </c>
      <c r="H264" s="23" t="s">
        <v>85</v>
      </c>
      <c r="I264" s="23" t="s">
        <v>1114</v>
      </c>
      <c r="J264" s="41">
        <v>45931</v>
      </c>
      <c r="K264" s="41">
        <v>45962</v>
      </c>
      <c r="L264" s="23" t="s">
        <v>1114</v>
      </c>
      <c r="M264" s="23" t="s">
        <v>1159</v>
      </c>
      <c r="N264" s="23">
        <v>4</v>
      </c>
      <c r="O264" s="23">
        <v>4</v>
      </c>
      <c r="P264" s="23">
        <v>0</v>
      </c>
      <c r="Q264" s="23">
        <v>1</v>
      </c>
      <c r="R264" s="23">
        <v>20</v>
      </c>
      <c r="S264" s="23">
        <v>78</v>
      </c>
      <c r="T264" s="23">
        <v>0</v>
      </c>
      <c r="U264" s="23">
        <v>3</v>
      </c>
      <c r="V264" s="23">
        <v>5</v>
      </c>
      <c r="W264" s="23" t="s">
        <v>1160</v>
      </c>
      <c r="X264" s="48" t="s">
        <v>583</v>
      </c>
      <c r="Y264" s="48"/>
    </row>
    <row r="265" s="2" customFormat="1" ht="101.25" spans="1:25">
      <c r="A265" s="20">
        <f t="shared" si="5"/>
        <v>259</v>
      </c>
      <c r="B265" s="23" t="s">
        <v>80</v>
      </c>
      <c r="C265" s="23" t="s">
        <v>81</v>
      </c>
      <c r="D265" s="23" t="s">
        <v>281</v>
      </c>
      <c r="E265" s="23" t="s">
        <v>1095</v>
      </c>
      <c r="F265" s="23" t="s">
        <v>1161</v>
      </c>
      <c r="G265" s="23" t="s">
        <v>1162</v>
      </c>
      <c r="H265" s="20" t="s">
        <v>102</v>
      </c>
      <c r="I265" s="23" t="s">
        <v>1161</v>
      </c>
      <c r="J265" s="41">
        <v>45931</v>
      </c>
      <c r="K265" s="41">
        <v>46000</v>
      </c>
      <c r="L265" s="23" t="s">
        <v>1161</v>
      </c>
      <c r="M265" s="23" t="s">
        <v>1163</v>
      </c>
      <c r="N265" s="23">
        <v>25</v>
      </c>
      <c r="O265" s="23">
        <v>25</v>
      </c>
      <c r="P265" s="23">
        <v>0</v>
      </c>
      <c r="Q265" s="23">
        <v>1</v>
      </c>
      <c r="R265" s="23">
        <v>619</v>
      </c>
      <c r="S265" s="23">
        <v>2622</v>
      </c>
      <c r="T265" s="23">
        <v>0</v>
      </c>
      <c r="U265" s="23">
        <v>15</v>
      </c>
      <c r="V265" s="23">
        <v>45</v>
      </c>
      <c r="W265" s="23" t="s">
        <v>1164</v>
      </c>
      <c r="X265" s="48" t="s">
        <v>583</v>
      </c>
      <c r="Y265" s="20"/>
    </row>
    <row r="266" s="2" customFormat="1" ht="40.5" spans="1:25">
      <c r="A266" s="20">
        <f t="shared" si="5"/>
        <v>260</v>
      </c>
      <c r="B266" s="23" t="s">
        <v>80</v>
      </c>
      <c r="C266" s="23" t="s">
        <v>81</v>
      </c>
      <c r="D266" s="23" t="s">
        <v>82</v>
      </c>
      <c r="E266" s="20" t="s">
        <v>1165</v>
      </c>
      <c r="F266" s="20" t="s">
        <v>1165</v>
      </c>
      <c r="G266" s="20" t="s">
        <v>1166</v>
      </c>
      <c r="H266" s="20" t="s">
        <v>85</v>
      </c>
      <c r="I266" s="20" t="s">
        <v>1165</v>
      </c>
      <c r="J266" s="41">
        <v>45839</v>
      </c>
      <c r="K266" s="41">
        <v>45901</v>
      </c>
      <c r="L266" s="20" t="s">
        <v>1165</v>
      </c>
      <c r="M266" s="20" t="s">
        <v>1167</v>
      </c>
      <c r="N266" s="20">
        <v>5</v>
      </c>
      <c r="O266" s="20">
        <v>5</v>
      </c>
      <c r="P266" s="20">
        <v>0</v>
      </c>
      <c r="Q266" s="20">
        <v>13</v>
      </c>
      <c r="R266" s="23">
        <v>14938</v>
      </c>
      <c r="S266" s="23">
        <v>45873</v>
      </c>
      <c r="T266" s="23">
        <v>4</v>
      </c>
      <c r="U266" s="23">
        <v>103</v>
      </c>
      <c r="V266" s="23">
        <v>352</v>
      </c>
      <c r="W266" s="20" t="s">
        <v>1168</v>
      </c>
      <c r="X266" s="23" t="s">
        <v>1169</v>
      </c>
      <c r="Y266" s="20"/>
    </row>
    <row r="267" s="2" customFormat="1" ht="40.5" spans="1:25">
      <c r="A267" s="20">
        <f t="shared" si="5"/>
        <v>261</v>
      </c>
      <c r="B267" s="23" t="s">
        <v>80</v>
      </c>
      <c r="C267" s="20" t="s">
        <v>107</v>
      </c>
      <c r="D267" s="23" t="s">
        <v>108</v>
      </c>
      <c r="E267" s="20" t="s">
        <v>1165</v>
      </c>
      <c r="F267" s="20" t="s">
        <v>1170</v>
      </c>
      <c r="G267" s="20" t="s">
        <v>1171</v>
      </c>
      <c r="H267" s="20" t="s">
        <v>85</v>
      </c>
      <c r="I267" s="20" t="s">
        <v>1170</v>
      </c>
      <c r="J267" s="41">
        <v>45839</v>
      </c>
      <c r="K267" s="41">
        <v>45931</v>
      </c>
      <c r="L267" s="20" t="s">
        <v>1170</v>
      </c>
      <c r="M267" s="20" t="s">
        <v>1172</v>
      </c>
      <c r="N267" s="20">
        <v>15</v>
      </c>
      <c r="O267" s="20">
        <v>15</v>
      </c>
      <c r="P267" s="20">
        <v>0</v>
      </c>
      <c r="Q267" s="20">
        <v>1</v>
      </c>
      <c r="R267" s="23">
        <v>310</v>
      </c>
      <c r="S267" s="23">
        <v>1680</v>
      </c>
      <c r="T267" s="23">
        <v>0</v>
      </c>
      <c r="U267" s="23">
        <v>41</v>
      </c>
      <c r="V267" s="23">
        <v>135</v>
      </c>
      <c r="W267" s="20" t="s">
        <v>1173</v>
      </c>
      <c r="X267" s="23" t="s">
        <v>1174</v>
      </c>
      <c r="Y267" s="20"/>
    </row>
    <row r="268" s="2" customFormat="1" ht="60.75" spans="1:25">
      <c r="A268" s="20">
        <f t="shared" si="5"/>
        <v>262</v>
      </c>
      <c r="B268" s="23" t="s">
        <v>80</v>
      </c>
      <c r="C268" s="20" t="s">
        <v>107</v>
      </c>
      <c r="D268" s="23" t="s">
        <v>108</v>
      </c>
      <c r="E268" s="20" t="s">
        <v>1165</v>
      </c>
      <c r="F268" s="20" t="s">
        <v>1175</v>
      </c>
      <c r="G268" s="20" t="s">
        <v>1176</v>
      </c>
      <c r="H268" s="20" t="s">
        <v>85</v>
      </c>
      <c r="I268" s="20" t="s">
        <v>1175</v>
      </c>
      <c r="J268" s="41">
        <v>45839</v>
      </c>
      <c r="K268" s="41">
        <v>45962</v>
      </c>
      <c r="L268" s="20" t="s">
        <v>1175</v>
      </c>
      <c r="M268" s="20" t="s">
        <v>1177</v>
      </c>
      <c r="N268" s="20">
        <v>25</v>
      </c>
      <c r="O268" s="20">
        <v>23</v>
      </c>
      <c r="P268" s="20">
        <v>2</v>
      </c>
      <c r="Q268" s="20">
        <v>1</v>
      </c>
      <c r="R268" s="23">
        <v>251</v>
      </c>
      <c r="S268" s="23">
        <v>814</v>
      </c>
      <c r="T268" s="23">
        <v>1</v>
      </c>
      <c r="U268" s="23">
        <v>13</v>
      </c>
      <c r="V268" s="23">
        <v>41</v>
      </c>
      <c r="W268" s="20" t="s">
        <v>1178</v>
      </c>
      <c r="X268" s="23" t="s">
        <v>1174</v>
      </c>
      <c r="Y268" s="20"/>
    </row>
    <row r="269" s="2" customFormat="1" ht="101.25" spans="1:25">
      <c r="A269" s="20">
        <f t="shared" si="5"/>
        <v>263</v>
      </c>
      <c r="B269" s="23" t="s">
        <v>80</v>
      </c>
      <c r="C269" s="20" t="s">
        <v>107</v>
      </c>
      <c r="D269" s="23" t="s">
        <v>1179</v>
      </c>
      <c r="E269" s="20" t="s">
        <v>1165</v>
      </c>
      <c r="F269" s="20" t="s">
        <v>1180</v>
      </c>
      <c r="G269" s="20" t="s">
        <v>1181</v>
      </c>
      <c r="H269" s="20" t="s">
        <v>85</v>
      </c>
      <c r="I269" s="20" t="s">
        <v>1180</v>
      </c>
      <c r="J269" s="41">
        <v>45839</v>
      </c>
      <c r="K269" s="41">
        <v>45931</v>
      </c>
      <c r="L269" s="20" t="s">
        <v>1180</v>
      </c>
      <c r="M269" s="20" t="s">
        <v>1182</v>
      </c>
      <c r="N269" s="20">
        <v>15</v>
      </c>
      <c r="O269" s="20">
        <v>15</v>
      </c>
      <c r="P269" s="20">
        <v>0</v>
      </c>
      <c r="Q269" s="20">
        <v>1</v>
      </c>
      <c r="R269" s="23">
        <v>300</v>
      </c>
      <c r="S269" s="23">
        <v>1500</v>
      </c>
      <c r="T269" s="23">
        <v>1</v>
      </c>
      <c r="U269" s="23">
        <v>22</v>
      </c>
      <c r="V269" s="23">
        <v>40</v>
      </c>
      <c r="W269" s="20" t="s">
        <v>1183</v>
      </c>
      <c r="X269" s="23" t="s">
        <v>1174</v>
      </c>
      <c r="Y269" s="20"/>
    </row>
    <row r="270" s="2" customFormat="1" ht="40.5" spans="1:25">
      <c r="A270" s="20">
        <f t="shared" si="5"/>
        <v>264</v>
      </c>
      <c r="B270" s="23" t="s">
        <v>80</v>
      </c>
      <c r="C270" s="20" t="s">
        <v>107</v>
      </c>
      <c r="D270" s="23" t="s">
        <v>108</v>
      </c>
      <c r="E270" s="20" t="s">
        <v>1165</v>
      </c>
      <c r="F270" s="20" t="s">
        <v>1184</v>
      </c>
      <c r="G270" s="20" t="s">
        <v>1185</v>
      </c>
      <c r="H270" s="20" t="s">
        <v>85</v>
      </c>
      <c r="I270" s="20" t="s">
        <v>1184</v>
      </c>
      <c r="J270" s="41">
        <v>45931</v>
      </c>
      <c r="K270" s="41">
        <v>45962</v>
      </c>
      <c r="L270" s="20" t="s">
        <v>1184</v>
      </c>
      <c r="M270" s="20" t="s">
        <v>1186</v>
      </c>
      <c r="N270" s="20">
        <v>27.09</v>
      </c>
      <c r="O270" s="20">
        <v>25</v>
      </c>
      <c r="P270" s="20">
        <v>2.09</v>
      </c>
      <c r="Q270" s="20">
        <v>1</v>
      </c>
      <c r="R270" s="23">
        <v>143</v>
      </c>
      <c r="S270" s="23">
        <v>351</v>
      </c>
      <c r="T270" s="23">
        <v>0</v>
      </c>
      <c r="U270" s="23">
        <v>9</v>
      </c>
      <c r="V270" s="23">
        <v>27</v>
      </c>
      <c r="W270" s="20" t="s">
        <v>1187</v>
      </c>
      <c r="X270" s="23" t="s">
        <v>1174</v>
      </c>
      <c r="Y270" s="20" t="s">
        <v>1188</v>
      </c>
    </row>
    <row r="271" s="2" customFormat="1" ht="101.25" spans="1:25">
      <c r="A271" s="20">
        <f t="shared" si="5"/>
        <v>265</v>
      </c>
      <c r="B271" s="38" t="s">
        <v>88</v>
      </c>
      <c r="C271" s="23" t="s">
        <v>149</v>
      </c>
      <c r="D271" s="20" t="s">
        <v>1189</v>
      </c>
      <c r="E271" s="20" t="s">
        <v>1165</v>
      </c>
      <c r="F271" s="20" t="s">
        <v>1190</v>
      </c>
      <c r="G271" s="20" t="s">
        <v>1191</v>
      </c>
      <c r="H271" s="20" t="s">
        <v>85</v>
      </c>
      <c r="I271" s="20" t="s">
        <v>1190</v>
      </c>
      <c r="J271" s="41">
        <v>45839</v>
      </c>
      <c r="K271" s="41">
        <v>45931</v>
      </c>
      <c r="L271" s="20" t="s">
        <v>1190</v>
      </c>
      <c r="M271" s="20" t="s">
        <v>1192</v>
      </c>
      <c r="N271" s="20">
        <v>32</v>
      </c>
      <c r="O271" s="20">
        <v>30</v>
      </c>
      <c r="P271" s="20">
        <v>2</v>
      </c>
      <c r="Q271" s="20">
        <v>1</v>
      </c>
      <c r="R271" s="20">
        <v>125</v>
      </c>
      <c r="S271" s="20">
        <v>405</v>
      </c>
      <c r="T271" s="20">
        <v>0</v>
      </c>
      <c r="U271" s="20">
        <v>10</v>
      </c>
      <c r="V271" s="20">
        <v>32</v>
      </c>
      <c r="W271" s="20" t="s">
        <v>1193</v>
      </c>
      <c r="X271" s="23" t="s">
        <v>1174</v>
      </c>
      <c r="Y271" s="20" t="s">
        <v>1194</v>
      </c>
    </row>
    <row r="272" s="2" customFormat="1" ht="60.75" spans="1:25">
      <c r="A272" s="20">
        <f t="shared" si="5"/>
        <v>266</v>
      </c>
      <c r="B272" s="38" t="s">
        <v>88</v>
      </c>
      <c r="C272" s="23" t="s">
        <v>98</v>
      </c>
      <c r="D272" s="20" t="s">
        <v>1195</v>
      </c>
      <c r="E272" s="20" t="s">
        <v>1165</v>
      </c>
      <c r="F272" s="20" t="s">
        <v>1190</v>
      </c>
      <c r="G272" s="20" t="s">
        <v>1196</v>
      </c>
      <c r="H272" s="20" t="s">
        <v>85</v>
      </c>
      <c r="I272" s="20" t="s">
        <v>1190</v>
      </c>
      <c r="J272" s="41">
        <v>45839</v>
      </c>
      <c r="K272" s="41">
        <v>45901</v>
      </c>
      <c r="L272" s="20" t="s">
        <v>1190</v>
      </c>
      <c r="M272" s="20" t="s">
        <v>1197</v>
      </c>
      <c r="N272" s="20">
        <v>5.88</v>
      </c>
      <c r="O272" s="20">
        <v>5.88</v>
      </c>
      <c r="P272" s="20">
        <v>0</v>
      </c>
      <c r="Q272" s="23">
        <v>1</v>
      </c>
      <c r="R272" s="23">
        <v>1620</v>
      </c>
      <c r="S272" s="23">
        <v>5900</v>
      </c>
      <c r="T272" s="23">
        <v>0</v>
      </c>
      <c r="U272" s="23">
        <v>45</v>
      </c>
      <c r="V272" s="23">
        <v>121</v>
      </c>
      <c r="W272" s="20" t="s">
        <v>1198</v>
      </c>
      <c r="X272" s="23" t="s">
        <v>1199</v>
      </c>
      <c r="Y272" s="20"/>
    </row>
    <row r="273" s="2" customFormat="1" ht="40.5" spans="1:25">
      <c r="A273" s="20">
        <f t="shared" si="5"/>
        <v>267</v>
      </c>
      <c r="B273" s="38" t="s">
        <v>88</v>
      </c>
      <c r="C273" s="20" t="s">
        <v>200</v>
      </c>
      <c r="D273" s="20" t="s">
        <v>227</v>
      </c>
      <c r="E273" s="20" t="s">
        <v>1165</v>
      </c>
      <c r="F273" s="20" t="s">
        <v>1170</v>
      </c>
      <c r="G273" s="20" t="s">
        <v>1200</v>
      </c>
      <c r="H273" s="20" t="s">
        <v>85</v>
      </c>
      <c r="I273" s="20" t="s">
        <v>1170</v>
      </c>
      <c r="J273" s="41">
        <v>45870</v>
      </c>
      <c r="K273" s="41">
        <v>45962</v>
      </c>
      <c r="L273" s="20" t="s">
        <v>1170</v>
      </c>
      <c r="M273" s="20" t="s">
        <v>1201</v>
      </c>
      <c r="N273" s="20">
        <v>30</v>
      </c>
      <c r="O273" s="20">
        <v>30</v>
      </c>
      <c r="P273" s="20">
        <v>0</v>
      </c>
      <c r="Q273" s="20">
        <v>1</v>
      </c>
      <c r="R273" s="23">
        <v>130</v>
      </c>
      <c r="S273" s="23">
        <v>413</v>
      </c>
      <c r="T273" s="23">
        <v>0</v>
      </c>
      <c r="U273" s="23">
        <v>44</v>
      </c>
      <c r="V273" s="23">
        <v>132</v>
      </c>
      <c r="W273" s="20" t="s">
        <v>1202</v>
      </c>
      <c r="X273" s="23" t="s">
        <v>1174</v>
      </c>
      <c r="Y273" s="20"/>
    </row>
    <row r="274" s="2" customFormat="1" ht="40.5" spans="1:25">
      <c r="A274" s="20">
        <f t="shared" si="5"/>
        <v>268</v>
      </c>
      <c r="B274" s="38" t="s">
        <v>88</v>
      </c>
      <c r="C274" s="20" t="s">
        <v>200</v>
      </c>
      <c r="D274" s="20" t="s">
        <v>221</v>
      </c>
      <c r="E274" s="20" t="s">
        <v>1165</v>
      </c>
      <c r="F274" s="20" t="s">
        <v>1175</v>
      </c>
      <c r="G274" s="20" t="s">
        <v>1203</v>
      </c>
      <c r="H274" s="20" t="s">
        <v>85</v>
      </c>
      <c r="I274" s="20" t="s">
        <v>1175</v>
      </c>
      <c r="J274" s="41">
        <v>45901</v>
      </c>
      <c r="K274" s="41">
        <v>45992</v>
      </c>
      <c r="L274" s="20" t="s">
        <v>1175</v>
      </c>
      <c r="M274" s="20" t="s">
        <v>1204</v>
      </c>
      <c r="N274" s="20">
        <v>30</v>
      </c>
      <c r="O274" s="20">
        <v>30</v>
      </c>
      <c r="P274" s="20">
        <v>0</v>
      </c>
      <c r="Q274" s="20">
        <v>1</v>
      </c>
      <c r="R274" s="20">
        <v>170</v>
      </c>
      <c r="S274" s="20">
        <v>556</v>
      </c>
      <c r="T274" s="20">
        <v>1</v>
      </c>
      <c r="U274" s="20">
        <v>73</v>
      </c>
      <c r="V274" s="20">
        <v>245</v>
      </c>
      <c r="W274" s="20" t="s">
        <v>1205</v>
      </c>
      <c r="X274" s="23" t="s">
        <v>1174</v>
      </c>
      <c r="Y274" s="20"/>
    </row>
    <row r="275" s="2" customFormat="1" ht="40.5" spans="1:25">
      <c r="A275" s="20">
        <f t="shared" si="5"/>
        <v>269</v>
      </c>
      <c r="B275" s="38" t="s">
        <v>88</v>
      </c>
      <c r="C275" s="20" t="s">
        <v>200</v>
      </c>
      <c r="D275" s="20" t="s">
        <v>227</v>
      </c>
      <c r="E275" s="20" t="s">
        <v>1165</v>
      </c>
      <c r="F275" s="20" t="s">
        <v>1206</v>
      </c>
      <c r="G275" s="20" t="s">
        <v>1207</v>
      </c>
      <c r="H275" s="20" t="s">
        <v>85</v>
      </c>
      <c r="I275" s="20" t="s">
        <v>1206</v>
      </c>
      <c r="J275" s="41">
        <v>45839</v>
      </c>
      <c r="K275" s="41">
        <v>45901</v>
      </c>
      <c r="L275" s="20" t="s">
        <v>1206</v>
      </c>
      <c r="M275" s="20" t="s">
        <v>1208</v>
      </c>
      <c r="N275" s="20">
        <v>20.015</v>
      </c>
      <c r="O275" s="20">
        <v>20</v>
      </c>
      <c r="P275" s="20">
        <v>0.015</v>
      </c>
      <c r="Q275" s="20">
        <v>1</v>
      </c>
      <c r="R275" s="23">
        <v>446</v>
      </c>
      <c r="S275" s="23">
        <v>1786</v>
      </c>
      <c r="T275" s="23">
        <v>1</v>
      </c>
      <c r="U275" s="23">
        <v>55</v>
      </c>
      <c r="V275" s="23">
        <v>137</v>
      </c>
      <c r="W275" s="20" t="s">
        <v>1209</v>
      </c>
      <c r="X275" s="23" t="s">
        <v>1174</v>
      </c>
      <c r="Y275" s="20"/>
    </row>
    <row r="276" s="2" customFormat="1" ht="60.75" spans="1:25">
      <c r="A276" s="20">
        <f t="shared" si="5"/>
        <v>270</v>
      </c>
      <c r="B276" s="38" t="s">
        <v>88</v>
      </c>
      <c r="C276" s="23" t="s">
        <v>98</v>
      </c>
      <c r="D276" s="20" t="s">
        <v>1195</v>
      </c>
      <c r="E276" s="20" t="s">
        <v>1165</v>
      </c>
      <c r="F276" s="20" t="s">
        <v>1210</v>
      </c>
      <c r="G276" s="20" t="s">
        <v>1196</v>
      </c>
      <c r="H276" s="20" t="s">
        <v>85</v>
      </c>
      <c r="I276" s="20" t="s">
        <v>1210</v>
      </c>
      <c r="J276" s="41">
        <v>45839</v>
      </c>
      <c r="K276" s="41">
        <v>45901</v>
      </c>
      <c r="L276" s="20" t="s">
        <v>1210</v>
      </c>
      <c r="M276" s="20" t="s">
        <v>1197</v>
      </c>
      <c r="N276" s="20">
        <v>5.88</v>
      </c>
      <c r="O276" s="20">
        <v>5.88</v>
      </c>
      <c r="P276" s="20">
        <v>0</v>
      </c>
      <c r="Q276" s="23">
        <v>1</v>
      </c>
      <c r="R276" s="23">
        <v>1206</v>
      </c>
      <c r="S276" s="23">
        <v>4881</v>
      </c>
      <c r="T276" s="23">
        <v>0</v>
      </c>
      <c r="U276" s="23">
        <v>78</v>
      </c>
      <c r="V276" s="23">
        <v>278</v>
      </c>
      <c r="W276" s="20" t="s">
        <v>1198</v>
      </c>
      <c r="X276" s="23" t="s">
        <v>1199</v>
      </c>
      <c r="Y276" s="20"/>
    </row>
    <row r="277" s="2" customFormat="1" ht="60.75" spans="1:25">
      <c r="A277" s="20">
        <f t="shared" si="5"/>
        <v>271</v>
      </c>
      <c r="B277" s="38" t="s">
        <v>88</v>
      </c>
      <c r="C277" s="23" t="s">
        <v>98</v>
      </c>
      <c r="D277" s="20" t="s">
        <v>1195</v>
      </c>
      <c r="E277" s="20" t="s">
        <v>1165</v>
      </c>
      <c r="F277" s="20" t="s">
        <v>1211</v>
      </c>
      <c r="G277" s="20" t="s">
        <v>1196</v>
      </c>
      <c r="H277" s="20" t="s">
        <v>85</v>
      </c>
      <c r="I277" s="20" t="s">
        <v>1211</v>
      </c>
      <c r="J277" s="41">
        <v>45839</v>
      </c>
      <c r="K277" s="41">
        <v>45901</v>
      </c>
      <c r="L277" s="20" t="s">
        <v>1211</v>
      </c>
      <c r="M277" s="20" t="s">
        <v>1197</v>
      </c>
      <c r="N277" s="20">
        <v>5.88</v>
      </c>
      <c r="O277" s="20">
        <v>5.88</v>
      </c>
      <c r="P277" s="20">
        <v>0</v>
      </c>
      <c r="Q277" s="23">
        <v>1</v>
      </c>
      <c r="R277" s="23">
        <v>923</v>
      </c>
      <c r="S277" s="23">
        <v>3580</v>
      </c>
      <c r="T277" s="23">
        <v>0</v>
      </c>
      <c r="U277" s="23">
        <v>81</v>
      </c>
      <c r="V277" s="23">
        <v>243</v>
      </c>
      <c r="W277" s="20" t="s">
        <v>1198</v>
      </c>
      <c r="X277" s="23" t="s">
        <v>1199</v>
      </c>
      <c r="Y277" s="20"/>
    </row>
    <row r="278" s="2" customFormat="1" ht="60.75" spans="1:25">
      <c r="A278" s="20">
        <f t="shared" si="5"/>
        <v>272</v>
      </c>
      <c r="B278" s="38" t="s">
        <v>88</v>
      </c>
      <c r="C278" s="23" t="s">
        <v>98</v>
      </c>
      <c r="D278" s="20" t="s">
        <v>1195</v>
      </c>
      <c r="E278" s="20" t="s">
        <v>1165</v>
      </c>
      <c r="F278" s="20" t="s">
        <v>1170</v>
      </c>
      <c r="G278" s="20" t="s">
        <v>1196</v>
      </c>
      <c r="H278" s="20" t="s">
        <v>85</v>
      </c>
      <c r="I278" s="20" t="s">
        <v>1170</v>
      </c>
      <c r="J278" s="41">
        <v>45839</v>
      </c>
      <c r="K278" s="41">
        <v>45901</v>
      </c>
      <c r="L278" s="20" t="s">
        <v>1170</v>
      </c>
      <c r="M278" s="20" t="s">
        <v>1197</v>
      </c>
      <c r="N278" s="20">
        <v>5.88</v>
      </c>
      <c r="O278" s="20">
        <v>5.88</v>
      </c>
      <c r="P278" s="20">
        <v>0</v>
      </c>
      <c r="Q278" s="23">
        <v>1</v>
      </c>
      <c r="R278" s="23">
        <v>890</v>
      </c>
      <c r="S278" s="23">
        <v>3100</v>
      </c>
      <c r="T278" s="23">
        <v>0</v>
      </c>
      <c r="U278" s="23">
        <v>73</v>
      </c>
      <c r="V278" s="23">
        <v>265</v>
      </c>
      <c r="W278" s="20" t="s">
        <v>1198</v>
      </c>
      <c r="X278" s="23" t="s">
        <v>1199</v>
      </c>
      <c r="Y278" s="20"/>
    </row>
    <row r="279" s="2" customFormat="1" ht="60.75" spans="1:25">
      <c r="A279" s="20">
        <f t="shared" si="5"/>
        <v>273</v>
      </c>
      <c r="B279" s="38" t="s">
        <v>88</v>
      </c>
      <c r="C279" s="23" t="s">
        <v>98</v>
      </c>
      <c r="D279" s="20" t="s">
        <v>1195</v>
      </c>
      <c r="E279" s="20" t="s">
        <v>1165</v>
      </c>
      <c r="F279" s="20" t="s">
        <v>1212</v>
      </c>
      <c r="G279" s="20" t="s">
        <v>1196</v>
      </c>
      <c r="H279" s="20" t="s">
        <v>85</v>
      </c>
      <c r="I279" s="20" t="s">
        <v>1212</v>
      </c>
      <c r="J279" s="41">
        <v>45839</v>
      </c>
      <c r="K279" s="41">
        <v>45901</v>
      </c>
      <c r="L279" s="20" t="s">
        <v>1212</v>
      </c>
      <c r="M279" s="20" t="s">
        <v>1197</v>
      </c>
      <c r="N279" s="20">
        <v>5.88</v>
      </c>
      <c r="O279" s="20">
        <v>5.88</v>
      </c>
      <c r="P279" s="20">
        <v>0</v>
      </c>
      <c r="Q279" s="23">
        <v>1</v>
      </c>
      <c r="R279" s="23">
        <v>632</v>
      </c>
      <c r="S279" s="23">
        <v>1528</v>
      </c>
      <c r="T279" s="23">
        <v>0</v>
      </c>
      <c r="U279" s="23">
        <v>32</v>
      </c>
      <c r="V279" s="23">
        <v>118</v>
      </c>
      <c r="W279" s="20" t="s">
        <v>1198</v>
      </c>
      <c r="X279" s="23" t="s">
        <v>1199</v>
      </c>
      <c r="Y279" s="20"/>
    </row>
    <row r="280" s="2" customFormat="1" ht="60.75" spans="1:25">
      <c r="A280" s="20">
        <f t="shared" si="5"/>
        <v>274</v>
      </c>
      <c r="B280" s="38" t="s">
        <v>88</v>
      </c>
      <c r="C280" s="23" t="s">
        <v>98</v>
      </c>
      <c r="D280" s="20" t="s">
        <v>1195</v>
      </c>
      <c r="E280" s="20" t="s">
        <v>1165</v>
      </c>
      <c r="F280" s="20" t="s">
        <v>1175</v>
      </c>
      <c r="G280" s="20" t="s">
        <v>1196</v>
      </c>
      <c r="H280" s="20" t="s">
        <v>85</v>
      </c>
      <c r="I280" s="20" t="s">
        <v>1175</v>
      </c>
      <c r="J280" s="41">
        <v>45839</v>
      </c>
      <c r="K280" s="41">
        <v>45901</v>
      </c>
      <c r="L280" s="20" t="s">
        <v>1175</v>
      </c>
      <c r="M280" s="20" t="s">
        <v>1197</v>
      </c>
      <c r="N280" s="20">
        <v>5.88</v>
      </c>
      <c r="O280" s="20">
        <v>5.88</v>
      </c>
      <c r="P280" s="20">
        <v>0</v>
      </c>
      <c r="Q280" s="23">
        <v>1</v>
      </c>
      <c r="R280" s="23">
        <v>685</v>
      </c>
      <c r="S280" s="23">
        <v>2280</v>
      </c>
      <c r="T280" s="23">
        <v>1</v>
      </c>
      <c r="U280" s="23">
        <v>39</v>
      </c>
      <c r="V280" s="23">
        <v>140</v>
      </c>
      <c r="W280" s="20" t="s">
        <v>1198</v>
      </c>
      <c r="X280" s="23" t="s">
        <v>1199</v>
      </c>
      <c r="Y280" s="20"/>
    </row>
    <row r="281" s="2" customFormat="1" ht="405" spans="1:25">
      <c r="A281" s="20">
        <f t="shared" si="5"/>
        <v>275</v>
      </c>
      <c r="B281" s="38" t="s">
        <v>88</v>
      </c>
      <c r="C281" s="20" t="s">
        <v>200</v>
      </c>
      <c r="D281" s="38" t="s">
        <v>1213</v>
      </c>
      <c r="E281" s="20" t="s">
        <v>1214</v>
      </c>
      <c r="F281" s="38" t="s">
        <v>1215</v>
      </c>
      <c r="G281" s="38" t="s">
        <v>1216</v>
      </c>
      <c r="H281" s="20" t="s">
        <v>102</v>
      </c>
      <c r="I281" s="38" t="s">
        <v>1215</v>
      </c>
      <c r="J281" s="41">
        <v>45962</v>
      </c>
      <c r="K281" s="41">
        <v>45992</v>
      </c>
      <c r="L281" s="39" t="s">
        <v>1215</v>
      </c>
      <c r="M281" s="38" t="s">
        <v>1217</v>
      </c>
      <c r="N281" s="49">
        <v>80</v>
      </c>
      <c r="O281" s="49">
        <v>80</v>
      </c>
      <c r="P281" s="49">
        <v>0</v>
      </c>
      <c r="Q281" s="49">
        <v>1</v>
      </c>
      <c r="R281" s="49">
        <v>389</v>
      </c>
      <c r="S281" s="49">
        <v>1102</v>
      </c>
      <c r="T281" s="49">
        <v>0</v>
      </c>
      <c r="U281" s="49">
        <v>21</v>
      </c>
      <c r="V281" s="49">
        <v>79</v>
      </c>
      <c r="W281" s="50" t="s">
        <v>1218</v>
      </c>
      <c r="X281" s="38" t="s">
        <v>1219</v>
      </c>
      <c r="Y281" s="51" t="s">
        <v>1220</v>
      </c>
    </row>
    <row r="282" s="2" customFormat="1" ht="141.75" spans="1:25">
      <c r="A282" s="20">
        <f t="shared" si="5"/>
        <v>276</v>
      </c>
      <c r="B282" s="38" t="s">
        <v>88</v>
      </c>
      <c r="C282" s="20" t="s">
        <v>200</v>
      </c>
      <c r="D282" s="20" t="s">
        <v>1221</v>
      </c>
      <c r="E282" s="20" t="s">
        <v>1214</v>
      </c>
      <c r="F282" s="20" t="s">
        <v>1222</v>
      </c>
      <c r="G282" s="20" t="s">
        <v>1223</v>
      </c>
      <c r="H282" s="20" t="s">
        <v>102</v>
      </c>
      <c r="I282" s="20" t="s">
        <v>1222</v>
      </c>
      <c r="J282" s="41">
        <v>45901</v>
      </c>
      <c r="K282" s="41">
        <v>45962</v>
      </c>
      <c r="L282" s="20" t="s">
        <v>1222</v>
      </c>
      <c r="M282" s="20" t="s">
        <v>1224</v>
      </c>
      <c r="N282" s="52">
        <v>20</v>
      </c>
      <c r="O282" s="52">
        <v>20</v>
      </c>
      <c r="P282" s="52">
        <v>0</v>
      </c>
      <c r="Q282" s="52">
        <v>1</v>
      </c>
      <c r="R282" s="52">
        <v>600</v>
      </c>
      <c r="S282" s="52">
        <v>1800</v>
      </c>
      <c r="T282" s="52">
        <v>1</v>
      </c>
      <c r="U282" s="52">
        <v>65</v>
      </c>
      <c r="V282" s="52">
        <v>195</v>
      </c>
      <c r="W282" s="20" t="s">
        <v>1225</v>
      </c>
      <c r="X282" s="20" t="s">
        <v>1226</v>
      </c>
      <c r="Y282" s="23" t="s">
        <v>1227</v>
      </c>
    </row>
    <row r="283" s="2" customFormat="1" ht="162" spans="1:25">
      <c r="A283" s="20">
        <f t="shared" si="5"/>
        <v>277</v>
      </c>
      <c r="B283" s="20" t="s">
        <v>80</v>
      </c>
      <c r="C283" s="20" t="s">
        <v>107</v>
      </c>
      <c r="D283" s="20" t="s">
        <v>108</v>
      </c>
      <c r="E283" s="20" t="s">
        <v>1214</v>
      </c>
      <c r="F283" s="20" t="s">
        <v>1228</v>
      </c>
      <c r="G283" s="20" t="s">
        <v>1229</v>
      </c>
      <c r="H283" s="20" t="s">
        <v>102</v>
      </c>
      <c r="I283" s="20" t="s">
        <v>1228</v>
      </c>
      <c r="J283" s="41">
        <v>45931</v>
      </c>
      <c r="K283" s="41">
        <v>45962</v>
      </c>
      <c r="L283" s="20" t="s">
        <v>1228</v>
      </c>
      <c r="M283" s="52" t="s">
        <v>1230</v>
      </c>
      <c r="N283" s="52">
        <v>67</v>
      </c>
      <c r="O283" s="52">
        <v>67</v>
      </c>
      <c r="P283" s="52">
        <v>0</v>
      </c>
      <c r="Q283" s="52">
        <v>1</v>
      </c>
      <c r="R283" s="52">
        <v>75</v>
      </c>
      <c r="S283" s="52">
        <v>325</v>
      </c>
      <c r="T283" s="52">
        <v>1</v>
      </c>
      <c r="U283" s="52">
        <v>15</v>
      </c>
      <c r="V283" s="52">
        <v>46</v>
      </c>
      <c r="W283" s="20" t="s">
        <v>1231</v>
      </c>
      <c r="X283" s="20" t="s">
        <v>1232</v>
      </c>
      <c r="Y283" s="31" t="s">
        <v>1233</v>
      </c>
    </row>
    <row r="284" s="2" customFormat="1" ht="141.75" spans="1:25">
      <c r="A284" s="20">
        <f t="shared" si="5"/>
        <v>278</v>
      </c>
      <c r="B284" s="38" t="s">
        <v>88</v>
      </c>
      <c r="C284" s="23" t="s">
        <v>98</v>
      </c>
      <c r="D284" s="20" t="s">
        <v>1234</v>
      </c>
      <c r="E284" s="20" t="s">
        <v>1214</v>
      </c>
      <c r="F284" s="20" t="s">
        <v>1235</v>
      </c>
      <c r="G284" s="20" t="s">
        <v>1236</v>
      </c>
      <c r="H284" s="20" t="s">
        <v>85</v>
      </c>
      <c r="I284" s="20" t="s">
        <v>1235</v>
      </c>
      <c r="J284" s="41">
        <v>45870</v>
      </c>
      <c r="K284" s="41">
        <v>45901</v>
      </c>
      <c r="L284" s="20" t="s">
        <v>1235</v>
      </c>
      <c r="M284" s="20" t="s">
        <v>1237</v>
      </c>
      <c r="N284" s="52">
        <v>45</v>
      </c>
      <c r="O284" s="52">
        <v>45</v>
      </c>
      <c r="P284" s="52">
        <v>0</v>
      </c>
      <c r="Q284" s="52">
        <v>1</v>
      </c>
      <c r="R284" s="52">
        <v>1010</v>
      </c>
      <c r="S284" s="52">
        <v>3870</v>
      </c>
      <c r="T284" s="52">
        <v>0</v>
      </c>
      <c r="U284" s="52">
        <v>93</v>
      </c>
      <c r="V284" s="52">
        <v>216</v>
      </c>
      <c r="W284" s="20" t="s">
        <v>1238</v>
      </c>
      <c r="X284" s="20" t="s">
        <v>1239</v>
      </c>
      <c r="Y284" s="53" t="s">
        <v>1240</v>
      </c>
    </row>
    <row r="285" s="2" customFormat="1" ht="141.75" spans="1:25">
      <c r="A285" s="20">
        <f t="shared" si="5"/>
        <v>279</v>
      </c>
      <c r="B285" s="38" t="s">
        <v>88</v>
      </c>
      <c r="C285" s="23" t="s">
        <v>98</v>
      </c>
      <c r="D285" s="20" t="s">
        <v>1241</v>
      </c>
      <c r="E285" s="20" t="s">
        <v>1214</v>
      </c>
      <c r="F285" s="20" t="s">
        <v>1235</v>
      </c>
      <c r="G285" s="52" t="s">
        <v>1242</v>
      </c>
      <c r="H285" s="20" t="s">
        <v>85</v>
      </c>
      <c r="I285" s="20" t="s">
        <v>1235</v>
      </c>
      <c r="J285" s="41">
        <v>45901</v>
      </c>
      <c r="K285" s="41">
        <v>45931</v>
      </c>
      <c r="L285" s="20" t="s">
        <v>1235</v>
      </c>
      <c r="M285" s="52" t="s">
        <v>1242</v>
      </c>
      <c r="N285" s="52">
        <v>40</v>
      </c>
      <c r="O285" s="52">
        <v>40</v>
      </c>
      <c r="P285" s="52">
        <v>0</v>
      </c>
      <c r="Q285" s="52">
        <v>1</v>
      </c>
      <c r="R285" s="52">
        <v>28</v>
      </c>
      <c r="S285" s="52">
        <v>112</v>
      </c>
      <c r="T285" s="52">
        <v>0</v>
      </c>
      <c r="U285" s="52">
        <v>5</v>
      </c>
      <c r="V285" s="52">
        <v>14</v>
      </c>
      <c r="W285" s="20" t="s">
        <v>1243</v>
      </c>
      <c r="X285" s="20" t="s">
        <v>1232</v>
      </c>
      <c r="Y285" s="53" t="s">
        <v>1244</v>
      </c>
    </row>
    <row r="286" s="2" customFormat="1" ht="81" spans="1:25">
      <c r="A286" s="20">
        <f t="shared" si="5"/>
        <v>280</v>
      </c>
      <c r="B286" s="20" t="s">
        <v>80</v>
      </c>
      <c r="C286" s="20" t="s">
        <v>107</v>
      </c>
      <c r="D286" s="20" t="s">
        <v>108</v>
      </c>
      <c r="E286" s="20" t="s">
        <v>1214</v>
      </c>
      <c r="F286" s="20" t="s">
        <v>1245</v>
      </c>
      <c r="G286" s="20" t="s">
        <v>1246</v>
      </c>
      <c r="H286" s="20" t="s">
        <v>85</v>
      </c>
      <c r="I286" s="20" t="s">
        <v>1245</v>
      </c>
      <c r="J286" s="41">
        <v>45931</v>
      </c>
      <c r="K286" s="41">
        <v>45962</v>
      </c>
      <c r="L286" s="20" t="s">
        <v>1245</v>
      </c>
      <c r="M286" s="52" t="s">
        <v>1247</v>
      </c>
      <c r="N286" s="52">
        <v>76</v>
      </c>
      <c r="O286" s="52">
        <v>76</v>
      </c>
      <c r="P286" s="52">
        <v>0</v>
      </c>
      <c r="Q286" s="52">
        <v>1</v>
      </c>
      <c r="R286" s="52">
        <v>69</v>
      </c>
      <c r="S286" s="52">
        <v>268</v>
      </c>
      <c r="T286" s="52">
        <v>0</v>
      </c>
      <c r="U286" s="52">
        <v>6</v>
      </c>
      <c r="V286" s="52">
        <v>19</v>
      </c>
      <c r="W286" s="20" t="s">
        <v>1248</v>
      </c>
      <c r="X286" s="20" t="s">
        <v>1249</v>
      </c>
      <c r="Y286" s="31" t="s">
        <v>1250</v>
      </c>
    </row>
    <row r="287" s="2" customFormat="1" ht="101.25" spans="1:25">
      <c r="A287" s="20">
        <f t="shared" si="5"/>
        <v>281</v>
      </c>
      <c r="B287" s="20" t="s">
        <v>80</v>
      </c>
      <c r="C287" s="20" t="s">
        <v>107</v>
      </c>
      <c r="D287" s="20" t="s">
        <v>108</v>
      </c>
      <c r="E287" s="20" t="s">
        <v>1214</v>
      </c>
      <c r="F287" s="20" t="s">
        <v>1251</v>
      </c>
      <c r="G287" s="20" t="s">
        <v>1252</v>
      </c>
      <c r="H287" s="20" t="s">
        <v>102</v>
      </c>
      <c r="I287" s="20" t="s">
        <v>1251</v>
      </c>
      <c r="J287" s="41">
        <v>45870</v>
      </c>
      <c r="K287" s="41">
        <v>45931</v>
      </c>
      <c r="L287" s="20" t="s">
        <v>1251</v>
      </c>
      <c r="M287" s="52" t="s">
        <v>1253</v>
      </c>
      <c r="N287" s="52">
        <v>38.2</v>
      </c>
      <c r="O287" s="52">
        <v>38.2</v>
      </c>
      <c r="P287" s="52">
        <v>0</v>
      </c>
      <c r="Q287" s="52">
        <v>1</v>
      </c>
      <c r="R287" s="52">
        <v>120</v>
      </c>
      <c r="S287" s="52">
        <v>456</v>
      </c>
      <c r="T287" s="52">
        <v>1</v>
      </c>
      <c r="U287" s="52">
        <v>15</v>
      </c>
      <c r="V287" s="52">
        <v>41</v>
      </c>
      <c r="W287" s="20" t="s">
        <v>1254</v>
      </c>
      <c r="X287" s="20" t="s">
        <v>1232</v>
      </c>
      <c r="Y287" s="31" t="s">
        <v>1255</v>
      </c>
    </row>
    <row r="288" s="2" customFormat="1" ht="202.5" spans="1:25">
      <c r="A288" s="20">
        <f t="shared" si="5"/>
        <v>282</v>
      </c>
      <c r="B288" s="20" t="s">
        <v>80</v>
      </c>
      <c r="C288" s="20" t="s">
        <v>107</v>
      </c>
      <c r="D288" s="20" t="s">
        <v>108</v>
      </c>
      <c r="E288" s="20" t="s">
        <v>1214</v>
      </c>
      <c r="F288" s="20" t="s">
        <v>1256</v>
      </c>
      <c r="G288" s="20" t="s">
        <v>1257</v>
      </c>
      <c r="H288" s="20" t="s">
        <v>85</v>
      </c>
      <c r="I288" s="20" t="s">
        <v>1256</v>
      </c>
      <c r="J288" s="41">
        <v>45870</v>
      </c>
      <c r="K288" s="41">
        <v>45931</v>
      </c>
      <c r="L288" s="20" t="s">
        <v>1256</v>
      </c>
      <c r="M288" s="20" t="s">
        <v>1258</v>
      </c>
      <c r="N288" s="52">
        <v>15</v>
      </c>
      <c r="O288" s="52">
        <v>15</v>
      </c>
      <c r="P288" s="52">
        <v>0</v>
      </c>
      <c r="Q288" s="52">
        <v>1</v>
      </c>
      <c r="R288" s="52">
        <v>40</v>
      </c>
      <c r="S288" s="52">
        <v>120</v>
      </c>
      <c r="T288" s="52">
        <v>0</v>
      </c>
      <c r="U288" s="52">
        <v>12</v>
      </c>
      <c r="V288" s="52">
        <v>36</v>
      </c>
      <c r="W288" s="20" t="s">
        <v>1259</v>
      </c>
      <c r="X288" s="20" t="s">
        <v>1260</v>
      </c>
      <c r="Y288" s="53" t="s">
        <v>1261</v>
      </c>
    </row>
    <row r="289" s="2" customFormat="1" ht="182.25" spans="1:25">
      <c r="A289" s="20">
        <f t="shared" si="5"/>
        <v>283</v>
      </c>
      <c r="B289" s="20" t="s">
        <v>80</v>
      </c>
      <c r="C289" s="20" t="s">
        <v>107</v>
      </c>
      <c r="D289" s="20" t="s">
        <v>108</v>
      </c>
      <c r="E289" s="20" t="s">
        <v>1214</v>
      </c>
      <c r="F289" s="38" t="s">
        <v>1215</v>
      </c>
      <c r="G289" s="20" t="s">
        <v>1241</v>
      </c>
      <c r="H289" s="20" t="s">
        <v>102</v>
      </c>
      <c r="I289" s="38" t="s">
        <v>1215</v>
      </c>
      <c r="J289" s="41">
        <v>45962</v>
      </c>
      <c r="K289" s="41">
        <v>45992</v>
      </c>
      <c r="L289" s="39" t="s">
        <v>1215</v>
      </c>
      <c r="M289" s="38" t="s">
        <v>1262</v>
      </c>
      <c r="N289" s="49">
        <v>26</v>
      </c>
      <c r="O289" s="49">
        <v>26</v>
      </c>
      <c r="P289" s="49">
        <v>0</v>
      </c>
      <c r="Q289" s="49">
        <v>1</v>
      </c>
      <c r="R289" s="49">
        <v>69</v>
      </c>
      <c r="S289" s="49">
        <v>221</v>
      </c>
      <c r="T289" s="49">
        <v>0</v>
      </c>
      <c r="U289" s="49">
        <v>11</v>
      </c>
      <c r="V289" s="49">
        <v>31</v>
      </c>
      <c r="W289" s="20" t="s">
        <v>1254</v>
      </c>
      <c r="X289" s="20" t="s">
        <v>1232</v>
      </c>
      <c r="Y289" s="54" t="s">
        <v>1263</v>
      </c>
    </row>
    <row r="290" s="2" customFormat="1" ht="40.5" spans="1:25">
      <c r="A290" s="20">
        <f t="shared" si="5"/>
        <v>284</v>
      </c>
      <c r="B290" s="20" t="s">
        <v>80</v>
      </c>
      <c r="C290" s="20" t="s">
        <v>107</v>
      </c>
      <c r="D290" s="23" t="s">
        <v>108</v>
      </c>
      <c r="E290" s="20" t="s">
        <v>1214</v>
      </c>
      <c r="F290" s="20" t="s">
        <v>1222</v>
      </c>
      <c r="G290" s="38" t="s">
        <v>1264</v>
      </c>
      <c r="H290" s="20" t="s">
        <v>102</v>
      </c>
      <c r="I290" s="20" t="s">
        <v>1222</v>
      </c>
      <c r="J290" s="41">
        <v>45870</v>
      </c>
      <c r="K290" s="41">
        <v>45962</v>
      </c>
      <c r="L290" s="20" t="s">
        <v>1222</v>
      </c>
      <c r="M290" s="38" t="s">
        <v>1265</v>
      </c>
      <c r="N290" s="50">
        <v>15</v>
      </c>
      <c r="O290" s="50">
        <v>15</v>
      </c>
      <c r="P290" s="55">
        <v>0</v>
      </c>
      <c r="Q290" s="55">
        <v>1</v>
      </c>
      <c r="R290" s="55">
        <v>35</v>
      </c>
      <c r="S290" s="55">
        <v>105</v>
      </c>
      <c r="T290" s="55">
        <v>1</v>
      </c>
      <c r="U290" s="55">
        <v>10</v>
      </c>
      <c r="V290" s="55">
        <v>31</v>
      </c>
      <c r="W290" s="20" t="s">
        <v>1243</v>
      </c>
      <c r="X290" s="20" t="s">
        <v>1232</v>
      </c>
      <c r="Y290" s="23"/>
    </row>
    <row r="291" s="2" customFormat="1" ht="60.75" spans="1:25">
      <c r="A291" s="20">
        <f t="shared" si="5"/>
        <v>285</v>
      </c>
      <c r="B291" s="38" t="s">
        <v>88</v>
      </c>
      <c r="C291" s="23" t="s">
        <v>98</v>
      </c>
      <c r="D291" s="20" t="s">
        <v>1266</v>
      </c>
      <c r="E291" s="20" t="s">
        <v>1214</v>
      </c>
      <c r="F291" s="20" t="s">
        <v>1228</v>
      </c>
      <c r="G291" s="52" t="s">
        <v>1267</v>
      </c>
      <c r="H291" s="23" t="s">
        <v>102</v>
      </c>
      <c r="I291" s="20" t="s">
        <v>1228</v>
      </c>
      <c r="J291" s="41">
        <v>45931</v>
      </c>
      <c r="K291" s="41">
        <v>45962</v>
      </c>
      <c r="L291" s="20" t="s">
        <v>1228</v>
      </c>
      <c r="M291" s="52" t="s">
        <v>1268</v>
      </c>
      <c r="N291" s="52">
        <v>5</v>
      </c>
      <c r="O291" s="52">
        <v>5</v>
      </c>
      <c r="P291" s="52">
        <v>0</v>
      </c>
      <c r="Q291" s="52">
        <v>1</v>
      </c>
      <c r="R291" s="52">
        <v>89</v>
      </c>
      <c r="S291" s="52">
        <v>281</v>
      </c>
      <c r="T291" s="52">
        <v>1</v>
      </c>
      <c r="U291" s="52">
        <v>16</v>
      </c>
      <c r="V291" s="52">
        <v>31</v>
      </c>
      <c r="W291" s="20" t="s">
        <v>1269</v>
      </c>
      <c r="X291" s="20" t="s">
        <v>1270</v>
      </c>
      <c r="Y291" s="53"/>
    </row>
    <row r="292" s="2" customFormat="1" ht="60.75" spans="1:25">
      <c r="A292" s="20">
        <f t="shared" si="5"/>
        <v>286</v>
      </c>
      <c r="B292" s="38" t="s">
        <v>88</v>
      </c>
      <c r="C292" s="23" t="s">
        <v>98</v>
      </c>
      <c r="D292" s="20" t="s">
        <v>281</v>
      </c>
      <c r="E292" s="20" t="s">
        <v>1214</v>
      </c>
      <c r="F292" s="20" t="s">
        <v>1228</v>
      </c>
      <c r="G292" s="20" t="s">
        <v>1271</v>
      </c>
      <c r="H292" s="20" t="s">
        <v>102</v>
      </c>
      <c r="I292" s="20" t="s">
        <v>1228</v>
      </c>
      <c r="J292" s="41">
        <v>45931</v>
      </c>
      <c r="K292" s="41">
        <v>45962</v>
      </c>
      <c r="L292" s="20" t="s">
        <v>1228</v>
      </c>
      <c r="M292" s="20" t="s">
        <v>1271</v>
      </c>
      <c r="N292" s="52">
        <v>10</v>
      </c>
      <c r="O292" s="52">
        <v>10</v>
      </c>
      <c r="P292" s="52">
        <v>0</v>
      </c>
      <c r="Q292" s="52">
        <v>1</v>
      </c>
      <c r="R292" s="52">
        <v>98</v>
      </c>
      <c r="S292" s="52">
        <v>298</v>
      </c>
      <c r="T292" s="52">
        <v>1</v>
      </c>
      <c r="U292" s="52">
        <v>8</v>
      </c>
      <c r="V292" s="52">
        <v>26</v>
      </c>
      <c r="W292" s="20" t="s">
        <v>1272</v>
      </c>
      <c r="X292" s="20" t="s">
        <v>1273</v>
      </c>
      <c r="Y292" s="53"/>
    </row>
    <row r="293" s="2" customFormat="1" ht="60.75" spans="1:25">
      <c r="A293" s="20">
        <f t="shared" si="5"/>
        <v>287</v>
      </c>
      <c r="B293" s="38" t="s">
        <v>88</v>
      </c>
      <c r="C293" s="23" t="s">
        <v>98</v>
      </c>
      <c r="D293" s="20" t="s">
        <v>1274</v>
      </c>
      <c r="E293" s="20" t="s">
        <v>1214</v>
      </c>
      <c r="F293" s="20" t="s">
        <v>1245</v>
      </c>
      <c r="G293" s="20" t="s">
        <v>1275</v>
      </c>
      <c r="H293" s="20" t="s">
        <v>102</v>
      </c>
      <c r="I293" s="20" t="s">
        <v>1245</v>
      </c>
      <c r="J293" s="41">
        <v>45566</v>
      </c>
      <c r="K293" s="41">
        <v>45658</v>
      </c>
      <c r="L293" s="20" t="s">
        <v>1245</v>
      </c>
      <c r="M293" s="20" t="s">
        <v>1276</v>
      </c>
      <c r="N293" s="52">
        <v>9</v>
      </c>
      <c r="O293" s="52">
        <v>9</v>
      </c>
      <c r="P293" s="52">
        <v>0</v>
      </c>
      <c r="Q293" s="52">
        <v>1</v>
      </c>
      <c r="R293" s="52">
        <v>452</v>
      </c>
      <c r="S293" s="52">
        <v>1456</v>
      </c>
      <c r="T293" s="52">
        <v>0</v>
      </c>
      <c r="U293" s="52">
        <v>52</v>
      </c>
      <c r="V293" s="52">
        <v>156</v>
      </c>
      <c r="W293" s="20" t="s">
        <v>1272</v>
      </c>
      <c r="X293" s="20" t="s">
        <v>1273</v>
      </c>
      <c r="Y293" s="32"/>
    </row>
    <row r="294" s="2" customFormat="1" ht="60.75" spans="1:25">
      <c r="A294" s="20">
        <f t="shared" si="5"/>
        <v>288</v>
      </c>
      <c r="B294" s="38" t="s">
        <v>88</v>
      </c>
      <c r="C294" s="23" t="s">
        <v>98</v>
      </c>
      <c r="D294" s="20" t="s">
        <v>1234</v>
      </c>
      <c r="E294" s="20" t="s">
        <v>1214</v>
      </c>
      <c r="F294" s="20" t="s">
        <v>1251</v>
      </c>
      <c r="G294" s="20" t="s">
        <v>381</v>
      </c>
      <c r="H294" s="20" t="s">
        <v>85</v>
      </c>
      <c r="I294" s="20" t="s">
        <v>1251</v>
      </c>
      <c r="J294" s="41">
        <v>45901</v>
      </c>
      <c r="K294" s="41">
        <v>45931</v>
      </c>
      <c r="L294" s="20" t="s">
        <v>1251</v>
      </c>
      <c r="M294" s="20" t="s">
        <v>1277</v>
      </c>
      <c r="N294" s="52">
        <v>11</v>
      </c>
      <c r="O294" s="52">
        <v>11</v>
      </c>
      <c r="P294" s="52">
        <v>0</v>
      </c>
      <c r="Q294" s="52">
        <v>1</v>
      </c>
      <c r="R294" s="52">
        <v>89</v>
      </c>
      <c r="S294" s="52">
        <v>260</v>
      </c>
      <c r="T294" s="52">
        <v>1</v>
      </c>
      <c r="U294" s="52">
        <v>10</v>
      </c>
      <c r="V294" s="52">
        <v>23</v>
      </c>
      <c r="W294" s="20" t="s">
        <v>1278</v>
      </c>
      <c r="X294" s="20" t="s">
        <v>1273</v>
      </c>
      <c r="Y294" s="32"/>
    </row>
    <row r="295" s="2" customFormat="1" ht="40.5" spans="1:25">
      <c r="A295" s="20">
        <f t="shared" si="5"/>
        <v>289</v>
      </c>
      <c r="B295" s="20" t="s">
        <v>80</v>
      </c>
      <c r="C295" s="20" t="s">
        <v>107</v>
      </c>
      <c r="D295" s="20" t="s">
        <v>108</v>
      </c>
      <c r="E295" s="20" t="s">
        <v>1214</v>
      </c>
      <c r="F295" s="20" t="s">
        <v>1251</v>
      </c>
      <c r="G295" s="38" t="s">
        <v>1241</v>
      </c>
      <c r="H295" s="20" t="s">
        <v>102</v>
      </c>
      <c r="I295" s="20" t="s">
        <v>1251</v>
      </c>
      <c r="J295" s="41">
        <v>45870</v>
      </c>
      <c r="K295" s="41">
        <v>45931</v>
      </c>
      <c r="L295" s="20" t="s">
        <v>1251</v>
      </c>
      <c r="M295" s="38" t="s">
        <v>1279</v>
      </c>
      <c r="N295" s="52">
        <v>15</v>
      </c>
      <c r="O295" s="52">
        <v>15</v>
      </c>
      <c r="P295" s="52">
        <v>0</v>
      </c>
      <c r="Q295" s="52">
        <v>1</v>
      </c>
      <c r="R295" s="52">
        <v>31</v>
      </c>
      <c r="S295" s="52">
        <v>115</v>
      </c>
      <c r="T295" s="52">
        <v>1</v>
      </c>
      <c r="U295" s="52">
        <v>6</v>
      </c>
      <c r="V295" s="52">
        <v>1</v>
      </c>
      <c r="W295" s="20" t="s">
        <v>1254</v>
      </c>
      <c r="X295" s="20" t="s">
        <v>1232</v>
      </c>
      <c r="Y295" s="53"/>
    </row>
    <row r="296" s="2" customFormat="1" ht="60.75" spans="1:25">
      <c r="A296" s="20">
        <f t="shared" si="5"/>
        <v>290</v>
      </c>
      <c r="B296" s="38" t="s">
        <v>88</v>
      </c>
      <c r="C296" s="23" t="s">
        <v>98</v>
      </c>
      <c r="D296" s="20" t="s">
        <v>1234</v>
      </c>
      <c r="E296" s="20" t="s">
        <v>1214</v>
      </c>
      <c r="F296" s="20" t="s">
        <v>1256</v>
      </c>
      <c r="G296" s="20" t="s">
        <v>1280</v>
      </c>
      <c r="H296" s="20" t="s">
        <v>102</v>
      </c>
      <c r="I296" s="20" t="s">
        <v>1256</v>
      </c>
      <c r="J296" s="41">
        <v>45566</v>
      </c>
      <c r="K296" s="41">
        <v>45658</v>
      </c>
      <c r="L296" s="20" t="s">
        <v>1256</v>
      </c>
      <c r="M296" s="52" t="s">
        <v>1281</v>
      </c>
      <c r="N296" s="52">
        <v>30</v>
      </c>
      <c r="O296" s="52">
        <v>30</v>
      </c>
      <c r="P296" s="52">
        <v>0</v>
      </c>
      <c r="Q296" s="52">
        <v>1</v>
      </c>
      <c r="R296" s="52">
        <v>70</v>
      </c>
      <c r="S296" s="52">
        <v>280</v>
      </c>
      <c r="T296" s="52">
        <v>0</v>
      </c>
      <c r="U296" s="52">
        <v>30</v>
      </c>
      <c r="V296" s="52">
        <v>65</v>
      </c>
      <c r="W296" s="20" t="s">
        <v>1272</v>
      </c>
      <c r="X296" s="20" t="s">
        <v>1273</v>
      </c>
      <c r="Y296" s="53"/>
    </row>
    <row r="297" s="2" customFormat="1" ht="40.5" spans="1:25">
      <c r="A297" s="20">
        <f t="shared" si="5"/>
        <v>291</v>
      </c>
      <c r="B297" s="20" t="s">
        <v>80</v>
      </c>
      <c r="C297" s="20" t="s">
        <v>107</v>
      </c>
      <c r="D297" s="20" t="s">
        <v>108</v>
      </c>
      <c r="E297" s="20" t="s">
        <v>1214</v>
      </c>
      <c r="F297" s="20" t="s">
        <v>1282</v>
      </c>
      <c r="G297" s="38" t="s">
        <v>1241</v>
      </c>
      <c r="H297" s="20" t="s">
        <v>102</v>
      </c>
      <c r="I297" s="20" t="s">
        <v>1282</v>
      </c>
      <c r="J297" s="41">
        <v>45901</v>
      </c>
      <c r="K297" s="41">
        <v>45931</v>
      </c>
      <c r="L297" s="20" t="s">
        <v>1282</v>
      </c>
      <c r="M297" s="38" t="s">
        <v>1283</v>
      </c>
      <c r="N297" s="50">
        <v>80</v>
      </c>
      <c r="O297" s="50">
        <v>80</v>
      </c>
      <c r="P297" s="52">
        <v>0</v>
      </c>
      <c r="Q297" s="52">
        <v>1</v>
      </c>
      <c r="R297" s="52">
        <v>56</v>
      </c>
      <c r="S297" s="52">
        <v>61</v>
      </c>
      <c r="T297" s="52">
        <v>0</v>
      </c>
      <c r="U297" s="52">
        <v>5</v>
      </c>
      <c r="V297" s="52">
        <v>13</v>
      </c>
      <c r="W297" s="20" t="s">
        <v>1254</v>
      </c>
      <c r="X297" s="20" t="s">
        <v>1232</v>
      </c>
      <c r="Y297" s="32"/>
    </row>
    <row r="298" s="2" customFormat="1" ht="40.5" spans="1:25">
      <c r="A298" s="20">
        <f t="shared" si="5"/>
        <v>292</v>
      </c>
      <c r="B298" s="20" t="s">
        <v>80</v>
      </c>
      <c r="C298" s="20" t="s">
        <v>107</v>
      </c>
      <c r="D298" s="20" t="s">
        <v>1234</v>
      </c>
      <c r="E298" s="20" t="s">
        <v>1214</v>
      </c>
      <c r="F298" s="20" t="s">
        <v>1282</v>
      </c>
      <c r="G298" s="38" t="s">
        <v>1284</v>
      </c>
      <c r="H298" s="20" t="s">
        <v>102</v>
      </c>
      <c r="I298" s="20" t="s">
        <v>1282</v>
      </c>
      <c r="J298" s="41">
        <v>45931</v>
      </c>
      <c r="K298" s="41">
        <v>45962</v>
      </c>
      <c r="L298" s="20" t="s">
        <v>1282</v>
      </c>
      <c r="M298" s="38" t="s">
        <v>1285</v>
      </c>
      <c r="N298" s="50">
        <v>15</v>
      </c>
      <c r="O298" s="50">
        <v>15</v>
      </c>
      <c r="P298" s="52">
        <v>0</v>
      </c>
      <c r="Q298" s="52">
        <v>1</v>
      </c>
      <c r="R298" s="52">
        <v>145</v>
      </c>
      <c r="S298" s="52">
        <v>389</v>
      </c>
      <c r="T298" s="52">
        <v>0</v>
      </c>
      <c r="U298" s="52">
        <v>8</v>
      </c>
      <c r="V298" s="52">
        <v>25</v>
      </c>
      <c r="W298" s="20" t="s">
        <v>1272</v>
      </c>
      <c r="X298" s="20" t="s">
        <v>1273</v>
      </c>
      <c r="Y298" s="32"/>
    </row>
    <row r="299" s="2" customFormat="1" ht="60.75" spans="1:25">
      <c r="A299" s="20">
        <f t="shared" si="5"/>
        <v>293</v>
      </c>
      <c r="B299" s="38" t="s">
        <v>88</v>
      </c>
      <c r="C299" s="23" t="s">
        <v>98</v>
      </c>
      <c r="D299" s="20" t="s">
        <v>1234</v>
      </c>
      <c r="E299" s="20" t="s">
        <v>1214</v>
      </c>
      <c r="F299" s="20" t="s">
        <v>1282</v>
      </c>
      <c r="G299" s="38" t="s">
        <v>1286</v>
      </c>
      <c r="H299" s="20" t="s">
        <v>102</v>
      </c>
      <c r="I299" s="20" t="s">
        <v>1282</v>
      </c>
      <c r="J299" s="41">
        <v>45962</v>
      </c>
      <c r="K299" s="41">
        <v>45992</v>
      </c>
      <c r="L299" s="20" t="s">
        <v>1282</v>
      </c>
      <c r="M299" s="38" t="s">
        <v>1286</v>
      </c>
      <c r="N299" s="50">
        <v>45</v>
      </c>
      <c r="O299" s="50">
        <v>45</v>
      </c>
      <c r="P299" s="52">
        <v>0</v>
      </c>
      <c r="Q299" s="52">
        <v>1</v>
      </c>
      <c r="R299" s="52">
        <v>212</v>
      </c>
      <c r="S299" s="52">
        <v>693</v>
      </c>
      <c r="T299" s="52">
        <v>0</v>
      </c>
      <c r="U299" s="52">
        <v>13</v>
      </c>
      <c r="V299" s="52">
        <v>29</v>
      </c>
      <c r="W299" s="20" t="s">
        <v>1278</v>
      </c>
      <c r="X299" s="20" t="s">
        <v>1287</v>
      </c>
      <c r="Y299" s="32"/>
    </row>
    <row r="300" s="2" customFormat="1" ht="60.75" spans="1:25">
      <c r="A300" s="20">
        <f t="shared" si="5"/>
        <v>294</v>
      </c>
      <c r="B300" s="38" t="s">
        <v>88</v>
      </c>
      <c r="C300" s="23" t="s">
        <v>98</v>
      </c>
      <c r="D300" s="20" t="s">
        <v>1234</v>
      </c>
      <c r="E300" s="20" t="s">
        <v>1214</v>
      </c>
      <c r="F300" s="20" t="s">
        <v>1288</v>
      </c>
      <c r="G300" s="20" t="s">
        <v>381</v>
      </c>
      <c r="H300" s="20" t="s">
        <v>102</v>
      </c>
      <c r="I300" s="20" t="s">
        <v>1288</v>
      </c>
      <c r="J300" s="41">
        <v>45901</v>
      </c>
      <c r="K300" s="41">
        <v>45962</v>
      </c>
      <c r="L300" s="20" t="s">
        <v>1288</v>
      </c>
      <c r="M300" s="20" t="s">
        <v>1289</v>
      </c>
      <c r="N300" s="52">
        <v>16</v>
      </c>
      <c r="O300" s="52">
        <v>16</v>
      </c>
      <c r="P300" s="52">
        <v>0</v>
      </c>
      <c r="Q300" s="52">
        <v>1</v>
      </c>
      <c r="R300" s="52">
        <v>169</v>
      </c>
      <c r="S300" s="52">
        <v>634</v>
      </c>
      <c r="T300" s="52">
        <v>0</v>
      </c>
      <c r="U300" s="52">
        <v>11</v>
      </c>
      <c r="V300" s="52">
        <v>32</v>
      </c>
      <c r="W300" s="20" t="s">
        <v>1278</v>
      </c>
      <c r="X300" s="20" t="s">
        <v>1273</v>
      </c>
      <c r="Y300" s="53"/>
    </row>
    <row r="301" s="2" customFormat="1" ht="40.5" spans="1:25">
      <c r="A301" s="20">
        <f t="shared" si="5"/>
        <v>295</v>
      </c>
      <c r="B301" s="20" t="s">
        <v>80</v>
      </c>
      <c r="C301" s="20" t="s">
        <v>107</v>
      </c>
      <c r="D301" s="20" t="s">
        <v>108</v>
      </c>
      <c r="E301" s="20" t="s">
        <v>1214</v>
      </c>
      <c r="F301" s="20" t="s">
        <v>1288</v>
      </c>
      <c r="G301" s="20" t="s">
        <v>1241</v>
      </c>
      <c r="H301" s="20" t="s">
        <v>102</v>
      </c>
      <c r="I301" s="20" t="s">
        <v>1288</v>
      </c>
      <c r="J301" s="41">
        <v>45901</v>
      </c>
      <c r="K301" s="41">
        <v>45962</v>
      </c>
      <c r="L301" s="20" t="s">
        <v>1288</v>
      </c>
      <c r="M301" s="20" t="s">
        <v>1290</v>
      </c>
      <c r="N301" s="52">
        <v>25</v>
      </c>
      <c r="O301" s="52">
        <v>25</v>
      </c>
      <c r="P301" s="52">
        <v>0</v>
      </c>
      <c r="Q301" s="52">
        <v>1</v>
      </c>
      <c r="R301" s="52">
        <v>56</v>
      </c>
      <c r="S301" s="52">
        <v>189</v>
      </c>
      <c r="T301" s="52">
        <v>0</v>
      </c>
      <c r="U301" s="52">
        <v>6</v>
      </c>
      <c r="V301" s="52">
        <v>19</v>
      </c>
      <c r="W301" s="20" t="s">
        <v>1254</v>
      </c>
      <c r="X301" s="20" t="s">
        <v>1232</v>
      </c>
      <c r="Y301" s="53"/>
    </row>
    <row r="302" s="2" customFormat="1" ht="40.5" spans="1:25">
      <c r="A302" s="20">
        <f t="shared" si="5"/>
        <v>296</v>
      </c>
      <c r="B302" s="20" t="s">
        <v>80</v>
      </c>
      <c r="C302" s="20" t="s">
        <v>107</v>
      </c>
      <c r="D302" s="20" t="s">
        <v>108</v>
      </c>
      <c r="E302" s="20" t="s">
        <v>1214</v>
      </c>
      <c r="F302" s="20" t="s">
        <v>1288</v>
      </c>
      <c r="G302" s="20" t="s">
        <v>1241</v>
      </c>
      <c r="H302" s="20" t="s">
        <v>102</v>
      </c>
      <c r="I302" s="20" t="s">
        <v>1288</v>
      </c>
      <c r="J302" s="41">
        <v>45901</v>
      </c>
      <c r="K302" s="41">
        <v>45962</v>
      </c>
      <c r="L302" s="20" t="s">
        <v>1288</v>
      </c>
      <c r="M302" s="20" t="s">
        <v>1291</v>
      </c>
      <c r="N302" s="52">
        <v>30</v>
      </c>
      <c r="O302" s="52">
        <v>30</v>
      </c>
      <c r="P302" s="52">
        <v>0</v>
      </c>
      <c r="Q302" s="52">
        <v>1</v>
      </c>
      <c r="R302" s="52">
        <v>21</v>
      </c>
      <c r="S302" s="52">
        <v>89</v>
      </c>
      <c r="T302" s="52">
        <v>0</v>
      </c>
      <c r="U302" s="52">
        <v>3</v>
      </c>
      <c r="V302" s="52">
        <v>10</v>
      </c>
      <c r="W302" s="20" t="s">
        <v>1254</v>
      </c>
      <c r="X302" s="20" t="s">
        <v>1232</v>
      </c>
      <c r="Y302" s="53"/>
    </row>
    <row r="303" s="2" customFormat="1" ht="40.5" spans="1:25">
      <c r="A303" s="20">
        <f t="shared" si="5"/>
        <v>297</v>
      </c>
      <c r="B303" s="20" t="s">
        <v>80</v>
      </c>
      <c r="C303" s="20" t="s">
        <v>107</v>
      </c>
      <c r="D303" s="20" t="s">
        <v>108</v>
      </c>
      <c r="E303" s="20" t="s">
        <v>1214</v>
      </c>
      <c r="F303" s="20" t="s">
        <v>1288</v>
      </c>
      <c r="G303" s="20" t="s">
        <v>1241</v>
      </c>
      <c r="H303" s="20" t="s">
        <v>102</v>
      </c>
      <c r="I303" s="20" t="s">
        <v>1288</v>
      </c>
      <c r="J303" s="41">
        <v>45901</v>
      </c>
      <c r="K303" s="41">
        <v>45962</v>
      </c>
      <c r="L303" s="20" t="s">
        <v>1288</v>
      </c>
      <c r="M303" s="20" t="s">
        <v>1292</v>
      </c>
      <c r="N303" s="52">
        <v>15</v>
      </c>
      <c r="O303" s="52">
        <v>15</v>
      </c>
      <c r="P303" s="52">
        <v>0</v>
      </c>
      <c r="Q303" s="52">
        <v>1</v>
      </c>
      <c r="R303" s="52">
        <v>30</v>
      </c>
      <c r="S303" s="52">
        <v>112</v>
      </c>
      <c r="T303" s="52">
        <v>0</v>
      </c>
      <c r="U303" s="52">
        <v>5</v>
      </c>
      <c r="V303" s="52">
        <v>9</v>
      </c>
      <c r="W303" s="20" t="s">
        <v>1254</v>
      </c>
      <c r="X303" s="20" t="s">
        <v>1232</v>
      </c>
      <c r="Y303" s="53"/>
    </row>
    <row r="304" s="2" customFormat="1" ht="40.5" spans="1:25">
      <c r="A304" s="20">
        <f t="shared" si="5"/>
        <v>298</v>
      </c>
      <c r="B304" s="20" t="s">
        <v>80</v>
      </c>
      <c r="C304" s="20" t="s">
        <v>107</v>
      </c>
      <c r="D304" s="20" t="s">
        <v>108</v>
      </c>
      <c r="E304" s="20" t="s">
        <v>1214</v>
      </c>
      <c r="F304" s="20" t="s">
        <v>1288</v>
      </c>
      <c r="G304" s="20" t="s">
        <v>1241</v>
      </c>
      <c r="H304" s="20" t="s">
        <v>102</v>
      </c>
      <c r="I304" s="20" t="s">
        <v>1288</v>
      </c>
      <c r="J304" s="41">
        <v>45901</v>
      </c>
      <c r="K304" s="41">
        <v>45962</v>
      </c>
      <c r="L304" s="20" t="s">
        <v>1288</v>
      </c>
      <c r="M304" s="20" t="s">
        <v>1293</v>
      </c>
      <c r="N304" s="52">
        <v>22</v>
      </c>
      <c r="O304" s="52">
        <v>22</v>
      </c>
      <c r="P304" s="52">
        <v>0</v>
      </c>
      <c r="Q304" s="52">
        <v>1</v>
      </c>
      <c r="R304" s="52">
        <v>59</v>
      </c>
      <c r="S304" s="52">
        <v>151</v>
      </c>
      <c r="T304" s="52">
        <v>0</v>
      </c>
      <c r="U304" s="52">
        <v>5</v>
      </c>
      <c r="V304" s="52">
        <v>14</v>
      </c>
      <c r="W304" s="20" t="s">
        <v>1254</v>
      </c>
      <c r="X304" s="20" t="s">
        <v>1232</v>
      </c>
      <c r="Y304" s="53"/>
    </row>
    <row r="305" s="2" customFormat="1" ht="40.5" spans="1:25">
      <c r="A305" s="20">
        <f t="shared" si="5"/>
        <v>299</v>
      </c>
      <c r="B305" s="20" t="s">
        <v>80</v>
      </c>
      <c r="C305" s="20" t="s">
        <v>107</v>
      </c>
      <c r="D305" s="20" t="s">
        <v>108</v>
      </c>
      <c r="E305" s="20" t="s">
        <v>1214</v>
      </c>
      <c r="F305" s="20" t="s">
        <v>1288</v>
      </c>
      <c r="G305" s="38" t="s">
        <v>444</v>
      </c>
      <c r="H305" s="20" t="s">
        <v>102</v>
      </c>
      <c r="I305" s="20" t="s">
        <v>1288</v>
      </c>
      <c r="J305" s="41">
        <v>45901</v>
      </c>
      <c r="K305" s="41">
        <v>45962</v>
      </c>
      <c r="L305" s="20" t="s">
        <v>1288</v>
      </c>
      <c r="M305" s="38" t="s">
        <v>1294</v>
      </c>
      <c r="N305" s="52">
        <v>20</v>
      </c>
      <c r="O305" s="52">
        <v>20</v>
      </c>
      <c r="P305" s="52">
        <v>0</v>
      </c>
      <c r="Q305" s="52">
        <v>1</v>
      </c>
      <c r="R305" s="52">
        <v>61</v>
      </c>
      <c r="S305" s="52">
        <v>195</v>
      </c>
      <c r="T305" s="52">
        <v>0</v>
      </c>
      <c r="U305" s="52">
        <v>11</v>
      </c>
      <c r="V305" s="52">
        <v>36</v>
      </c>
      <c r="W305" s="20" t="s">
        <v>1254</v>
      </c>
      <c r="X305" s="20" t="s">
        <v>1232</v>
      </c>
      <c r="Y305" s="53"/>
    </row>
    <row r="306" s="2" customFormat="1" ht="40.5" spans="1:25">
      <c r="A306" s="20">
        <f t="shared" si="5"/>
        <v>300</v>
      </c>
      <c r="B306" s="20" t="s">
        <v>80</v>
      </c>
      <c r="C306" s="20" t="s">
        <v>107</v>
      </c>
      <c r="D306" s="20" t="s">
        <v>108</v>
      </c>
      <c r="E306" s="20" t="s">
        <v>1214</v>
      </c>
      <c r="F306" s="20" t="s">
        <v>1295</v>
      </c>
      <c r="G306" s="20" t="s">
        <v>1296</v>
      </c>
      <c r="H306" s="20" t="s">
        <v>102</v>
      </c>
      <c r="I306" s="20" t="s">
        <v>1295</v>
      </c>
      <c r="J306" s="41">
        <v>45901</v>
      </c>
      <c r="K306" s="41">
        <v>45962</v>
      </c>
      <c r="L306" s="20" t="s">
        <v>1295</v>
      </c>
      <c r="M306" s="20" t="s">
        <v>381</v>
      </c>
      <c r="N306" s="52">
        <v>17</v>
      </c>
      <c r="O306" s="52">
        <v>17</v>
      </c>
      <c r="P306" s="52">
        <v>0</v>
      </c>
      <c r="Q306" s="52">
        <v>1</v>
      </c>
      <c r="R306" s="52">
        <v>320</v>
      </c>
      <c r="S306" s="52">
        <v>1102</v>
      </c>
      <c r="T306" s="52">
        <v>0</v>
      </c>
      <c r="U306" s="52">
        <v>15</v>
      </c>
      <c r="V306" s="52">
        <v>45</v>
      </c>
      <c r="W306" s="20" t="s">
        <v>1254</v>
      </c>
      <c r="X306" s="20" t="s">
        <v>1232</v>
      </c>
      <c r="Y306" s="53"/>
    </row>
    <row r="307" s="2" customFormat="1" ht="40.5" spans="1:25">
      <c r="A307" s="20">
        <f t="shared" si="5"/>
        <v>301</v>
      </c>
      <c r="B307" s="20" t="s">
        <v>80</v>
      </c>
      <c r="C307" s="20" t="s">
        <v>107</v>
      </c>
      <c r="D307" s="20" t="s">
        <v>108</v>
      </c>
      <c r="E307" s="20" t="s">
        <v>1214</v>
      </c>
      <c r="F307" s="38" t="s">
        <v>1215</v>
      </c>
      <c r="G307" s="20" t="s">
        <v>1241</v>
      </c>
      <c r="H307" s="20" t="s">
        <v>102</v>
      </c>
      <c r="I307" s="38" t="s">
        <v>1215</v>
      </c>
      <c r="J307" s="41">
        <v>45931</v>
      </c>
      <c r="K307" s="41">
        <v>45962</v>
      </c>
      <c r="L307" s="39" t="s">
        <v>1215</v>
      </c>
      <c r="M307" s="50" t="s">
        <v>1297</v>
      </c>
      <c r="N307" s="50">
        <v>120</v>
      </c>
      <c r="O307" s="50">
        <v>120</v>
      </c>
      <c r="P307" s="49">
        <v>0</v>
      </c>
      <c r="Q307" s="49">
        <v>1</v>
      </c>
      <c r="R307" s="49">
        <v>152</v>
      </c>
      <c r="S307" s="49">
        <v>489</v>
      </c>
      <c r="T307" s="49">
        <v>0</v>
      </c>
      <c r="U307" s="49">
        <v>12</v>
      </c>
      <c r="V307" s="49">
        <v>28</v>
      </c>
      <c r="W307" s="20" t="s">
        <v>1254</v>
      </c>
      <c r="X307" s="20" t="s">
        <v>1232</v>
      </c>
      <c r="Y307" s="56"/>
    </row>
    <row r="308" s="2" customFormat="1" ht="60.75" spans="1:25">
      <c r="A308" s="20">
        <f t="shared" si="5"/>
        <v>302</v>
      </c>
      <c r="B308" s="38" t="s">
        <v>88</v>
      </c>
      <c r="C308" s="23" t="s">
        <v>98</v>
      </c>
      <c r="D308" s="20" t="s">
        <v>1234</v>
      </c>
      <c r="E308" s="20" t="s">
        <v>1214</v>
      </c>
      <c r="F308" s="38" t="s">
        <v>1215</v>
      </c>
      <c r="G308" s="39" t="s">
        <v>669</v>
      </c>
      <c r="H308" s="20" t="s">
        <v>102</v>
      </c>
      <c r="I308" s="38" t="s">
        <v>1215</v>
      </c>
      <c r="J308" s="41">
        <v>45931</v>
      </c>
      <c r="K308" s="41">
        <v>45992</v>
      </c>
      <c r="L308" s="39" t="s">
        <v>1215</v>
      </c>
      <c r="M308" s="50" t="s">
        <v>1298</v>
      </c>
      <c r="N308" s="49">
        <v>23</v>
      </c>
      <c r="O308" s="49">
        <v>23</v>
      </c>
      <c r="P308" s="49">
        <v>0</v>
      </c>
      <c r="Q308" s="49">
        <v>1</v>
      </c>
      <c r="R308" s="49">
        <v>189</v>
      </c>
      <c r="S308" s="49">
        <v>564</v>
      </c>
      <c r="T308" s="49">
        <v>0</v>
      </c>
      <c r="U308" s="49">
        <v>21</v>
      </c>
      <c r="V308" s="49">
        <v>89</v>
      </c>
      <c r="W308" s="20" t="s">
        <v>1278</v>
      </c>
      <c r="X308" s="20" t="s">
        <v>1273</v>
      </c>
      <c r="Y308" s="56"/>
    </row>
    <row r="309" s="2" customFormat="1" ht="40.5" spans="1:25">
      <c r="A309" s="20">
        <f t="shared" si="5"/>
        <v>303</v>
      </c>
      <c r="B309" s="23" t="s">
        <v>80</v>
      </c>
      <c r="C309" s="20" t="s">
        <v>270</v>
      </c>
      <c r="D309" s="23" t="s">
        <v>1299</v>
      </c>
      <c r="E309" s="23" t="s">
        <v>1300</v>
      </c>
      <c r="F309" s="23" t="s">
        <v>1300</v>
      </c>
      <c r="G309" s="23" t="s">
        <v>1301</v>
      </c>
      <c r="H309" s="23" t="s">
        <v>85</v>
      </c>
      <c r="I309" s="23" t="s">
        <v>1300</v>
      </c>
      <c r="J309" s="33">
        <v>45839</v>
      </c>
      <c r="K309" s="33">
        <v>45870</v>
      </c>
      <c r="L309" s="23" t="s">
        <v>1300</v>
      </c>
      <c r="M309" s="23" t="s">
        <v>1302</v>
      </c>
      <c r="N309" s="23">
        <v>8</v>
      </c>
      <c r="O309" s="23">
        <v>8</v>
      </c>
      <c r="P309" s="23">
        <v>0</v>
      </c>
      <c r="Q309" s="23">
        <v>13</v>
      </c>
      <c r="R309" s="23">
        <v>968</v>
      </c>
      <c r="S309" s="23">
        <v>3210</v>
      </c>
      <c r="T309" s="23">
        <v>13</v>
      </c>
      <c r="U309" s="23">
        <v>75</v>
      </c>
      <c r="V309" s="23">
        <v>252</v>
      </c>
      <c r="W309" s="23" t="s">
        <v>1303</v>
      </c>
      <c r="X309" s="23" t="s">
        <v>1304</v>
      </c>
      <c r="Y309" s="23"/>
    </row>
    <row r="310" s="2" customFormat="1" ht="60.75" spans="1:25">
      <c r="A310" s="20">
        <f t="shared" si="5"/>
        <v>304</v>
      </c>
      <c r="B310" s="38" t="s">
        <v>88</v>
      </c>
      <c r="C310" s="23" t="s">
        <v>89</v>
      </c>
      <c r="D310" s="23" t="s">
        <v>1305</v>
      </c>
      <c r="E310" s="23" t="s">
        <v>1300</v>
      </c>
      <c r="F310" s="23" t="s">
        <v>1306</v>
      </c>
      <c r="G310" s="23" t="s">
        <v>1307</v>
      </c>
      <c r="H310" s="23" t="s">
        <v>85</v>
      </c>
      <c r="I310" s="23" t="s">
        <v>1306</v>
      </c>
      <c r="J310" s="33">
        <v>45839</v>
      </c>
      <c r="K310" s="33">
        <v>45870</v>
      </c>
      <c r="L310" s="23" t="s">
        <v>1306</v>
      </c>
      <c r="M310" s="23" t="s">
        <v>1308</v>
      </c>
      <c r="N310" s="23">
        <v>198</v>
      </c>
      <c r="O310" s="23">
        <v>198</v>
      </c>
      <c r="P310" s="23">
        <v>0</v>
      </c>
      <c r="Q310" s="23">
        <v>1</v>
      </c>
      <c r="R310" s="23">
        <v>56</v>
      </c>
      <c r="S310" s="23">
        <v>165</v>
      </c>
      <c r="T310" s="23">
        <v>1</v>
      </c>
      <c r="U310" s="23">
        <v>11</v>
      </c>
      <c r="V310" s="23">
        <v>36</v>
      </c>
      <c r="W310" s="23" t="s">
        <v>1309</v>
      </c>
      <c r="X310" s="23" t="s">
        <v>1304</v>
      </c>
      <c r="Y310" s="23"/>
    </row>
    <row r="311" s="2" customFormat="1" ht="40.5" spans="1:25">
      <c r="A311" s="20">
        <f t="shared" si="5"/>
        <v>305</v>
      </c>
      <c r="B311" s="38" t="s">
        <v>88</v>
      </c>
      <c r="C311" s="23" t="s">
        <v>200</v>
      </c>
      <c r="D311" s="23" t="s">
        <v>227</v>
      </c>
      <c r="E311" s="23" t="s">
        <v>1300</v>
      </c>
      <c r="F311" s="23" t="s">
        <v>1310</v>
      </c>
      <c r="G311" s="23" t="s">
        <v>1311</v>
      </c>
      <c r="H311" s="23" t="s">
        <v>85</v>
      </c>
      <c r="I311" s="23" t="s">
        <v>1310</v>
      </c>
      <c r="J311" s="33">
        <v>45839</v>
      </c>
      <c r="K311" s="33">
        <v>45870</v>
      </c>
      <c r="L311" s="23" t="s">
        <v>1310</v>
      </c>
      <c r="M311" s="23" t="s">
        <v>1312</v>
      </c>
      <c r="N311" s="23">
        <v>100</v>
      </c>
      <c r="O311" s="23">
        <v>100</v>
      </c>
      <c r="P311" s="23">
        <v>0</v>
      </c>
      <c r="Q311" s="23">
        <v>1</v>
      </c>
      <c r="R311" s="23">
        <v>45</v>
      </c>
      <c r="S311" s="23">
        <v>135</v>
      </c>
      <c r="T311" s="23">
        <v>1</v>
      </c>
      <c r="U311" s="23">
        <v>10</v>
      </c>
      <c r="V311" s="23">
        <v>33</v>
      </c>
      <c r="W311" s="23" t="s">
        <v>1313</v>
      </c>
      <c r="X311" s="23" t="s">
        <v>1304</v>
      </c>
      <c r="Y311" s="23"/>
    </row>
    <row r="312" s="2" customFormat="1" ht="40.5" spans="1:25">
      <c r="A312" s="20">
        <f t="shared" si="5"/>
        <v>306</v>
      </c>
      <c r="B312" s="23" t="s">
        <v>80</v>
      </c>
      <c r="C312" s="20" t="s">
        <v>107</v>
      </c>
      <c r="D312" s="23" t="s">
        <v>108</v>
      </c>
      <c r="E312" s="23" t="s">
        <v>1300</v>
      </c>
      <c r="F312" s="23" t="s">
        <v>1314</v>
      </c>
      <c r="G312" s="23" t="s">
        <v>1315</v>
      </c>
      <c r="H312" s="23" t="s">
        <v>1134</v>
      </c>
      <c r="I312" s="23" t="s">
        <v>1314</v>
      </c>
      <c r="J312" s="33">
        <v>45839</v>
      </c>
      <c r="K312" s="33">
        <v>45870</v>
      </c>
      <c r="L312" s="23" t="s">
        <v>1314</v>
      </c>
      <c r="M312" s="23" t="s">
        <v>1316</v>
      </c>
      <c r="N312" s="23">
        <v>38</v>
      </c>
      <c r="O312" s="23">
        <v>38</v>
      </c>
      <c r="P312" s="23">
        <v>0</v>
      </c>
      <c r="Q312" s="23">
        <v>1</v>
      </c>
      <c r="R312" s="23">
        <v>175</v>
      </c>
      <c r="S312" s="23">
        <v>805</v>
      </c>
      <c r="T312" s="23">
        <v>1</v>
      </c>
      <c r="U312" s="23">
        <v>9</v>
      </c>
      <c r="V312" s="23">
        <v>35</v>
      </c>
      <c r="W312" s="23" t="s">
        <v>1317</v>
      </c>
      <c r="X312" s="23" t="s">
        <v>1318</v>
      </c>
      <c r="Y312" s="23" t="s">
        <v>260</v>
      </c>
    </row>
    <row r="313" s="2" customFormat="1" ht="60.75" spans="1:25">
      <c r="A313" s="20">
        <f t="shared" si="5"/>
        <v>307</v>
      </c>
      <c r="B313" s="23" t="s">
        <v>80</v>
      </c>
      <c r="C313" s="20" t="s">
        <v>107</v>
      </c>
      <c r="D313" s="23" t="s">
        <v>108</v>
      </c>
      <c r="E313" s="23" t="s">
        <v>1300</v>
      </c>
      <c r="F313" s="23" t="s">
        <v>1319</v>
      </c>
      <c r="G313" s="23" t="s">
        <v>1320</v>
      </c>
      <c r="H313" s="23" t="s">
        <v>85</v>
      </c>
      <c r="I313" s="23" t="s">
        <v>1319</v>
      </c>
      <c r="J313" s="33">
        <v>45839</v>
      </c>
      <c r="K313" s="33">
        <v>45870</v>
      </c>
      <c r="L313" s="23" t="s">
        <v>1319</v>
      </c>
      <c r="M313" s="23" t="s">
        <v>1321</v>
      </c>
      <c r="N313" s="23">
        <v>62</v>
      </c>
      <c r="O313" s="23">
        <v>62</v>
      </c>
      <c r="P313" s="23">
        <v>0</v>
      </c>
      <c r="Q313" s="23">
        <v>1</v>
      </c>
      <c r="R313" s="23">
        <v>268</v>
      </c>
      <c r="S313" s="23">
        <v>1200</v>
      </c>
      <c r="T313" s="23">
        <v>1</v>
      </c>
      <c r="U313" s="23">
        <v>58</v>
      </c>
      <c r="V313" s="23">
        <v>150</v>
      </c>
      <c r="W313" s="23" t="s">
        <v>1317</v>
      </c>
      <c r="X313" s="23" t="s">
        <v>1318</v>
      </c>
      <c r="Y313" s="23"/>
    </row>
    <row r="314" s="2" customFormat="1" ht="40.5" spans="1:25">
      <c r="A314" s="20">
        <f t="shared" si="5"/>
        <v>308</v>
      </c>
      <c r="B314" s="23" t="s">
        <v>80</v>
      </c>
      <c r="C314" s="20" t="s">
        <v>107</v>
      </c>
      <c r="D314" s="23" t="s">
        <v>108</v>
      </c>
      <c r="E314" s="23" t="s">
        <v>1300</v>
      </c>
      <c r="F314" s="23" t="s">
        <v>1322</v>
      </c>
      <c r="G314" s="23" t="s">
        <v>1323</v>
      </c>
      <c r="H314" s="23" t="s">
        <v>85</v>
      </c>
      <c r="I314" s="23" t="s">
        <v>1322</v>
      </c>
      <c r="J314" s="33">
        <v>45839</v>
      </c>
      <c r="K314" s="33">
        <v>45870</v>
      </c>
      <c r="L314" s="23" t="s">
        <v>1322</v>
      </c>
      <c r="M314" s="23" t="s">
        <v>1324</v>
      </c>
      <c r="N314" s="23">
        <v>60</v>
      </c>
      <c r="O314" s="23">
        <v>50</v>
      </c>
      <c r="P314" s="23">
        <v>10</v>
      </c>
      <c r="Q314" s="23">
        <v>1</v>
      </c>
      <c r="R314" s="23">
        <v>186</v>
      </c>
      <c r="S314" s="23">
        <v>732</v>
      </c>
      <c r="T314" s="23">
        <v>1</v>
      </c>
      <c r="U314" s="23">
        <v>14</v>
      </c>
      <c r="V314" s="23">
        <v>55</v>
      </c>
      <c r="W314" s="23" t="s">
        <v>1317</v>
      </c>
      <c r="X314" s="23" t="s">
        <v>1318</v>
      </c>
      <c r="Y314" s="23"/>
    </row>
    <row r="315" s="2" customFormat="1" ht="40.5" spans="1:25">
      <c r="A315" s="20">
        <f t="shared" si="5"/>
        <v>309</v>
      </c>
      <c r="B315" s="23" t="s">
        <v>80</v>
      </c>
      <c r="C315" s="20" t="s">
        <v>107</v>
      </c>
      <c r="D315" s="23" t="s">
        <v>108</v>
      </c>
      <c r="E315" s="23" t="s">
        <v>1300</v>
      </c>
      <c r="F315" s="23" t="s">
        <v>1325</v>
      </c>
      <c r="G315" s="23" t="s">
        <v>1326</v>
      </c>
      <c r="H315" s="23" t="s">
        <v>85</v>
      </c>
      <c r="I315" s="23" t="s">
        <v>1325</v>
      </c>
      <c r="J315" s="33">
        <v>45839</v>
      </c>
      <c r="K315" s="33">
        <v>45870</v>
      </c>
      <c r="L315" s="23" t="s">
        <v>1325</v>
      </c>
      <c r="M315" s="23" t="s">
        <v>1327</v>
      </c>
      <c r="N315" s="23">
        <v>20</v>
      </c>
      <c r="O315" s="23">
        <v>20</v>
      </c>
      <c r="P315" s="23">
        <v>0</v>
      </c>
      <c r="Q315" s="23">
        <v>1</v>
      </c>
      <c r="R315" s="23">
        <v>124</v>
      </c>
      <c r="S315" s="23">
        <v>365</v>
      </c>
      <c r="T315" s="23">
        <v>1</v>
      </c>
      <c r="U315" s="23">
        <v>11</v>
      </c>
      <c r="V315" s="23">
        <v>35</v>
      </c>
      <c r="W315" s="23" t="s">
        <v>1317</v>
      </c>
      <c r="X315" s="23" t="s">
        <v>1318</v>
      </c>
      <c r="Y315" s="23"/>
    </row>
    <row r="316" s="2" customFormat="1" ht="40.5" spans="1:25">
      <c r="A316" s="20">
        <f t="shared" si="5"/>
        <v>310</v>
      </c>
      <c r="B316" s="23" t="s">
        <v>80</v>
      </c>
      <c r="C316" s="20" t="s">
        <v>107</v>
      </c>
      <c r="D316" s="23" t="s">
        <v>108</v>
      </c>
      <c r="E316" s="23" t="s">
        <v>1300</v>
      </c>
      <c r="F316" s="23" t="s">
        <v>1310</v>
      </c>
      <c r="G316" s="23" t="s">
        <v>1328</v>
      </c>
      <c r="H316" s="23" t="s">
        <v>85</v>
      </c>
      <c r="I316" s="23" t="s">
        <v>1310</v>
      </c>
      <c r="J316" s="33">
        <v>45839</v>
      </c>
      <c r="K316" s="33">
        <v>45870</v>
      </c>
      <c r="L316" s="23" t="s">
        <v>1325</v>
      </c>
      <c r="M316" s="23" t="s">
        <v>1329</v>
      </c>
      <c r="N316" s="23">
        <v>55</v>
      </c>
      <c r="O316" s="23">
        <v>45</v>
      </c>
      <c r="P316" s="23">
        <v>10</v>
      </c>
      <c r="Q316" s="23">
        <v>1</v>
      </c>
      <c r="R316" s="23">
        <v>138</v>
      </c>
      <c r="S316" s="23">
        <v>548</v>
      </c>
      <c r="T316" s="23">
        <v>1</v>
      </c>
      <c r="U316" s="23">
        <v>61</v>
      </c>
      <c r="V316" s="23">
        <v>158</v>
      </c>
      <c r="W316" s="23" t="s">
        <v>1330</v>
      </c>
      <c r="X316" s="23" t="s">
        <v>1318</v>
      </c>
      <c r="Y316" s="23"/>
    </row>
    <row r="317" s="2" customFormat="1" ht="40.5" spans="1:25">
      <c r="A317" s="20">
        <f t="shared" si="5"/>
        <v>311</v>
      </c>
      <c r="B317" s="38" t="s">
        <v>88</v>
      </c>
      <c r="C317" s="23" t="s">
        <v>200</v>
      </c>
      <c r="D317" s="23" t="s">
        <v>221</v>
      </c>
      <c r="E317" s="23" t="s">
        <v>1300</v>
      </c>
      <c r="F317" s="23" t="s">
        <v>1310</v>
      </c>
      <c r="G317" s="23" t="s">
        <v>1331</v>
      </c>
      <c r="H317" s="23" t="s">
        <v>85</v>
      </c>
      <c r="I317" s="23" t="s">
        <v>1310</v>
      </c>
      <c r="J317" s="33">
        <v>45839</v>
      </c>
      <c r="K317" s="33">
        <v>45870</v>
      </c>
      <c r="L317" s="23" t="s">
        <v>1310</v>
      </c>
      <c r="M317" s="23" t="s">
        <v>1332</v>
      </c>
      <c r="N317" s="23">
        <v>12</v>
      </c>
      <c r="O317" s="23">
        <v>10</v>
      </c>
      <c r="P317" s="23">
        <v>2</v>
      </c>
      <c r="Q317" s="23">
        <v>1</v>
      </c>
      <c r="R317" s="23">
        <v>138</v>
      </c>
      <c r="S317" s="23">
        <v>548</v>
      </c>
      <c r="T317" s="23">
        <v>1</v>
      </c>
      <c r="U317" s="23">
        <v>61</v>
      </c>
      <c r="V317" s="23">
        <v>158</v>
      </c>
      <c r="W317" s="23" t="s">
        <v>1333</v>
      </c>
      <c r="X317" s="23" t="s">
        <v>1334</v>
      </c>
      <c r="Y317" s="23" t="s">
        <v>1335</v>
      </c>
    </row>
    <row r="318" s="2" customFormat="1" ht="40.5" spans="1:25">
      <c r="A318" s="20">
        <f t="shared" si="5"/>
        <v>312</v>
      </c>
      <c r="B318" s="23" t="s">
        <v>80</v>
      </c>
      <c r="C318" s="20" t="s">
        <v>107</v>
      </c>
      <c r="D318" s="23" t="s">
        <v>108</v>
      </c>
      <c r="E318" s="23" t="s">
        <v>1300</v>
      </c>
      <c r="F318" s="23" t="s">
        <v>1336</v>
      </c>
      <c r="G318" s="23" t="s">
        <v>1337</v>
      </c>
      <c r="H318" s="23" t="s">
        <v>85</v>
      </c>
      <c r="I318" s="23" t="s">
        <v>1336</v>
      </c>
      <c r="J318" s="33">
        <v>45839</v>
      </c>
      <c r="K318" s="33">
        <v>45870</v>
      </c>
      <c r="L318" s="23" t="s">
        <v>1336</v>
      </c>
      <c r="M318" s="23" t="s">
        <v>1338</v>
      </c>
      <c r="N318" s="23">
        <v>50</v>
      </c>
      <c r="O318" s="23">
        <v>50</v>
      </c>
      <c r="P318" s="23">
        <v>0</v>
      </c>
      <c r="Q318" s="23">
        <v>1</v>
      </c>
      <c r="R318" s="23">
        <v>123</v>
      </c>
      <c r="S318" s="23">
        <v>324</v>
      </c>
      <c r="T318" s="23">
        <v>1</v>
      </c>
      <c r="U318" s="23">
        <v>23</v>
      </c>
      <c r="V318" s="23">
        <v>65</v>
      </c>
      <c r="W318" s="23" t="s">
        <v>1317</v>
      </c>
      <c r="X318" s="23" t="s">
        <v>1318</v>
      </c>
      <c r="Y318" s="23"/>
    </row>
    <row r="319" s="2" customFormat="1" ht="40.5" spans="1:25">
      <c r="A319" s="20">
        <f t="shared" si="5"/>
        <v>313</v>
      </c>
      <c r="B319" s="20" t="s">
        <v>80</v>
      </c>
      <c r="C319" s="20" t="s">
        <v>270</v>
      </c>
      <c r="D319" s="23" t="s">
        <v>166</v>
      </c>
      <c r="E319" s="23" t="s">
        <v>1339</v>
      </c>
      <c r="F319" s="23" t="s">
        <v>1339</v>
      </c>
      <c r="G319" s="23" t="s">
        <v>1340</v>
      </c>
      <c r="H319" s="23" t="s">
        <v>85</v>
      </c>
      <c r="I319" s="23" t="s">
        <v>1339</v>
      </c>
      <c r="J319" s="33">
        <v>45839</v>
      </c>
      <c r="K319" s="33">
        <v>45839</v>
      </c>
      <c r="L319" s="23" t="s">
        <v>1339</v>
      </c>
      <c r="M319" s="23" t="s">
        <v>1341</v>
      </c>
      <c r="N319" s="23">
        <v>6</v>
      </c>
      <c r="O319" s="23">
        <v>6</v>
      </c>
      <c r="P319" s="23">
        <v>0</v>
      </c>
      <c r="Q319" s="20">
        <v>7</v>
      </c>
      <c r="R319" s="20">
        <v>5379</v>
      </c>
      <c r="S319" s="20">
        <v>20338</v>
      </c>
      <c r="T319" s="20">
        <v>2</v>
      </c>
      <c r="U319" s="20">
        <v>214</v>
      </c>
      <c r="V319" s="20">
        <v>646</v>
      </c>
      <c r="W319" s="23" t="s">
        <v>1342</v>
      </c>
      <c r="X319" s="20" t="s">
        <v>1343</v>
      </c>
      <c r="Y319" s="20" t="s">
        <v>1344</v>
      </c>
    </row>
    <row r="320" s="2" customFormat="1" ht="162" spans="1:25">
      <c r="A320" s="20">
        <f t="shared" si="5"/>
        <v>314</v>
      </c>
      <c r="B320" s="20" t="s">
        <v>88</v>
      </c>
      <c r="C320" s="23" t="s">
        <v>149</v>
      </c>
      <c r="D320" s="20" t="s">
        <v>811</v>
      </c>
      <c r="E320" s="20" t="s">
        <v>1339</v>
      </c>
      <c r="F320" s="20" t="s">
        <v>1345</v>
      </c>
      <c r="G320" s="20" t="s">
        <v>1346</v>
      </c>
      <c r="H320" s="20" t="s">
        <v>102</v>
      </c>
      <c r="I320" s="20" t="s">
        <v>1345</v>
      </c>
      <c r="J320" s="33">
        <v>45748</v>
      </c>
      <c r="K320" s="33">
        <v>45778</v>
      </c>
      <c r="L320" s="20" t="s">
        <v>1345</v>
      </c>
      <c r="M320" s="20" t="s">
        <v>1347</v>
      </c>
      <c r="N320" s="20">
        <v>50</v>
      </c>
      <c r="O320" s="20">
        <v>50</v>
      </c>
      <c r="P320" s="20">
        <v>0</v>
      </c>
      <c r="Q320" s="20">
        <v>1</v>
      </c>
      <c r="R320" s="20">
        <v>65</v>
      </c>
      <c r="S320" s="20">
        <v>221</v>
      </c>
      <c r="T320" s="20">
        <v>0</v>
      </c>
      <c r="U320" s="20">
        <v>17</v>
      </c>
      <c r="V320" s="20">
        <v>48</v>
      </c>
      <c r="W320" s="20" t="s">
        <v>1348</v>
      </c>
      <c r="X320" s="20" t="s">
        <v>1349</v>
      </c>
      <c r="Y320" s="20" t="s">
        <v>1344</v>
      </c>
    </row>
    <row r="321" s="2" customFormat="1" ht="81" spans="1:25">
      <c r="A321" s="20">
        <f t="shared" si="5"/>
        <v>315</v>
      </c>
      <c r="B321" s="20" t="s">
        <v>80</v>
      </c>
      <c r="C321" s="20" t="s">
        <v>270</v>
      </c>
      <c r="D321" s="20" t="s">
        <v>166</v>
      </c>
      <c r="E321" s="20" t="s">
        <v>1339</v>
      </c>
      <c r="F321" s="20" t="s">
        <v>1350</v>
      </c>
      <c r="G321" s="20" t="s">
        <v>1351</v>
      </c>
      <c r="H321" s="20" t="s">
        <v>85</v>
      </c>
      <c r="I321" s="20" t="s">
        <v>1350</v>
      </c>
      <c r="J321" s="33">
        <v>45748</v>
      </c>
      <c r="K321" s="33">
        <v>45809</v>
      </c>
      <c r="L321" s="20" t="s">
        <v>1350</v>
      </c>
      <c r="M321" s="20" t="s">
        <v>1352</v>
      </c>
      <c r="N321" s="20">
        <v>50</v>
      </c>
      <c r="O321" s="20">
        <v>50</v>
      </c>
      <c r="P321" s="20">
        <v>0</v>
      </c>
      <c r="Q321" s="20">
        <v>2</v>
      </c>
      <c r="R321" s="20">
        <v>804</v>
      </c>
      <c r="S321" s="20">
        <v>2581</v>
      </c>
      <c r="T321" s="20">
        <v>2</v>
      </c>
      <c r="U321" s="20">
        <v>113</v>
      </c>
      <c r="V321" s="20">
        <v>302</v>
      </c>
      <c r="W321" s="20" t="s">
        <v>1353</v>
      </c>
      <c r="X321" s="20" t="s">
        <v>1354</v>
      </c>
      <c r="Y321" s="20" t="s">
        <v>1344</v>
      </c>
    </row>
    <row r="322" s="2" customFormat="1" ht="121.5" spans="1:25">
      <c r="A322" s="20">
        <f t="shared" si="5"/>
        <v>316</v>
      </c>
      <c r="B322" s="20" t="s">
        <v>80</v>
      </c>
      <c r="C322" s="20" t="s">
        <v>270</v>
      </c>
      <c r="D322" s="20" t="s">
        <v>166</v>
      </c>
      <c r="E322" s="20" t="s">
        <v>1339</v>
      </c>
      <c r="F322" s="20" t="s">
        <v>1355</v>
      </c>
      <c r="G322" s="20" t="s">
        <v>1356</v>
      </c>
      <c r="H322" s="20" t="s">
        <v>85</v>
      </c>
      <c r="I322" s="20" t="s">
        <v>1357</v>
      </c>
      <c r="J322" s="33">
        <v>45717</v>
      </c>
      <c r="K322" s="33">
        <v>45748</v>
      </c>
      <c r="L322" s="20" t="s">
        <v>1355</v>
      </c>
      <c r="M322" s="20" t="s">
        <v>1358</v>
      </c>
      <c r="N322" s="20">
        <v>18</v>
      </c>
      <c r="O322" s="20">
        <v>18</v>
      </c>
      <c r="P322" s="20">
        <v>0</v>
      </c>
      <c r="Q322" s="20">
        <v>1</v>
      </c>
      <c r="R322" s="20">
        <v>41</v>
      </c>
      <c r="S322" s="20">
        <v>131</v>
      </c>
      <c r="T322" s="20">
        <v>0</v>
      </c>
      <c r="U322" s="20">
        <v>4</v>
      </c>
      <c r="V322" s="20">
        <v>10</v>
      </c>
      <c r="W322" s="20" t="s">
        <v>1359</v>
      </c>
      <c r="X322" s="20" t="s">
        <v>1360</v>
      </c>
      <c r="Y322" s="20" t="s">
        <v>1344</v>
      </c>
    </row>
    <row r="323" s="2" customFormat="1" ht="60.75" spans="1:25">
      <c r="A323" s="20">
        <f t="shared" si="5"/>
        <v>317</v>
      </c>
      <c r="B323" s="20" t="s">
        <v>80</v>
      </c>
      <c r="C323" s="20" t="s">
        <v>270</v>
      </c>
      <c r="D323" s="20" t="s">
        <v>166</v>
      </c>
      <c r="E323" s="20" t="s">
        <v>1339</v>
      </c>
      <c r="F323" s="20" t="s">
        <v>1361</v>
      </c>
      <c r="G323" s="20" t="s">
        <v>1362</v>
      </c>
      <c r="H323" s="20" t="s">
        <v>85</v>
      </c>
      <c r="I323" s="20" t="s">
        <v>1361</v>
      </c>
      <c r="J323" s="33">
        <v>45717</v>
      </c>
      <c r="K323" s="33">
        <v>45748</v>
      </c>
      <c r="L323" s="20" t="s">
        <v>1361</v>
      </c>
      <c r="M323" s="20" t="s">
        <v>1363</v>
      </c>
      <c r="N323" s="20">
        <v>16.25</v>
      </c>
      <c r="O323" s="20">
        <v>15</v>
      </c>
      <c r="P323" s="20">
        <v>1.25</v>
      </c>
      <c r="Q323" s="20">
        <v>1</v>
      </c>
      <c r="R323" s="20">
        <v>51</v>
      </c>
      <c r="S323" s="20">
        <v>167</v>
      </c>
      <c r="T323" s="20">
        <v>0</v>
      </c>
      <c r="U323" s="20">
        <v>10</v>
      </c>
      <c r="V323" s="20">
        <v>32</v>
      </c>
      <c r="W323" s="20" t="s">
        <v>1364</v>
      </c>
      <c r="X323" s="20" t="s">
        <v>1365</v>
      </c>
      <c r="Y323" s="20" t="s">
        <v>1344</v>
      </c>
    </row>
    <row r="324" s="2" customFormat="1" ht="40.5" spans="1:25">
      <c r="A324" s="20">
        <f t="shared" si="5"/>
        <v>318</v>
      </c>
      <c r="B324" s="20" t="s">
        <v>80</v>
      </c>
      <c r="C324" s="20" t="s">
        <v>270</v>
      </c>
      <c r="D324" s="20" t="s">
        <v>166</v>
      </c>
      <c r="E324" s="20" t="s">
        <v>1339</v>
      </c>
      <c r="F324" s="20" t="s">
        <v>1366</v>
      </c>
      <c r="G324" s="20" t="s">
        <v>1367</v>
      </c>
      <c r="H324" s="20" t="s">
        <v>85</v>
      </c>
      <c r="I324" s="20" t="s">
        <v>1366</v>
      </c>
      <c r="J324" s="33">
        <v>45839</v>
      </c>
      <c r="K324" s="33">
        <v>45839</v>
      </c>
      <c r="L324" s="20" t="s">
        <v>1366</v>
      </c>
      <c r="M324" s="20" t="s">
        <v>1368</v>
      </c>
      <c r="N324" s="20">
        <v>5.6</v>
      </c>
      <c r="O324" s="20">
        <v>5.6</v>
      </c>
      <c r="P324" s="20">
        <v>0</v>
      </c>
      <c r="Q324" s="20">
        <v>1</v>
      </c>
      <c r="R324" s="20">
        <v>105</v>
      </c>
      <c r="S324" s="20">
        <v>366</v>
      </c>
      <c r="T324" s="20">
        <v>1</v>
      </c>
      <c r="U324" s="20">
        <v>31</v>
      </c>
      <c r="V324" s="20">
        <v>98</v>
      </c>
      <c r="W324" s="23" t="s">
        <v>1369</v>
      </c>
      <c r="X324" s="20" t="s">
        <v>1370</v>
      </c>
      <c r="Y324" s="20" t="s">
        <v>1344</v>
      </c>
    </row>
    <row r="325" s="2" customFormat="1" ht="81" spans="1:25">
      <c r="A325" s="20">
        <f t="shared" si="5"/>
        <v>319</v>
      </c>
      <c r="B325" s="20" t="s">
        <v>88</v>
      </c>
      <c r="C325" s="23" t="s">
        <v>149</v>
      </c>
      <c r="D325" s="20" t="s">
        <v>811</v>
      </c>
      <c r="E325" s="20" t="s">
        <v>1339</v>
      </c>
      <c r="F325" s="20" t="s">
        <v>1366</v>
      </c>
      <c r="G325" s="20" t="s">
        <v>1371</v>
      </c>
      <c r="H325" s="20" t="s">
        <v>85</v>
      </c>
      <c r="I325" s="20" t="s">
        <v>1366</v>
      </c>
      <c r="J325" s="33">
        <v>45839</v>
      </c>
      <c r="K325" s="33">
        <v>45870</v>
      </c>
      <c r="L325" s="20" t="s">
        <v>1366</v>
      </c>
      <c r="M325" s="20" t="s">
        <v>1372</v>
      </c>
      <c r="N325" s="20">
        <v>80</v>
      </c>
      <c r="O325" s="20">
        <v>80</v>
      </c>
      <c r="P325" s="20">
        <v>0</v>
      </c>
      <c r="Q325" s="20">
        <v>1</v>
      </c>
      <c r="R325" s="20">
        <v>1035</v>
      </c>
      <c r="S325" s="20">
        <v>3609</v>
      </c>
      <c r="T325" s="20">
        <v>1</v>
      </c>
      <c r="U325" s="20">
        <v>115</v>
      </c>
      <c r="V325" s="20">
        <v>360</v>
      </c>
      <c r="W325" s="20" t="s">
        <v>1373</v>
      </c>
      <c r="X325" s="20" t="s">
        <v>1374</v>
      </c>
      <c r="Y325" s="20" t="s">
        <v>1375</v>
      </c>
    </row>
    <row r="326" s="2" customFormat="1" ht="162" spans="1:25">
      <c r="A326" s="20">
        <f t="shared" si="5"/>
        <v>320</v>
      </c>
      <c r="B326" s="20" t="s">
        <v>88</v>
      </c>
      <c r="C326" s="23" t="s">
        <v>149</v>
      </c>
      <c r="D326" s="20" t="s">
        <v>227</v>
      </c>
      <c r="E326" s="20" t="s">
        <v>1339</v>
      </c>
      <c r="F326" s="20" t="s">
        <v>1350</v>
      </c>
      <c r="G326" s="20" t="s">
        <v>1376</v>
      </c>
      <c r="H326" s="20" t="s">
        <v>85</v>
      </c>
      <c r="I326" s="20" t="s">
        <v>1350</v>
      </c>
      <c r="J326" s="33">
        <v>45778</v>
      </c>
      <c r="K326" s="33">
        <v>45992</v>
      </c>
      <c r="L326" s="20" t="s">
        <v>1350</v>
      </c>
      <c r="M326" s="20" t="s">
        <v>1377</v>
      </c>
      <c r="N326" s="20">
        <v>45</v>
      </c>
      <c r="O326" s="20">
        <v>30</v>
      </c>
      <c r="P326" s="20">
        <v>15</v>
      </c>
      <c r="Q326" s="20">
        <v>1</v>
      </c>
      <c r="R326" s="20">
        <v>35</v>
      </c>
      <c r="S326" s="20">
        <v>103</v>
      </c>
      <c r="T326" s="20">
        <v>1</v>
      </c>
      <c r="U326" s="20">
        <v>12</v>
      </c>
      <c r="V326" s="20">
        <v>45</v>
      </c>
      <c r="W326" s="20" t="s">
        <v>1378</v>
      </c>
      <c r="X326" s="20" t="s">
        <v>1379</v>
      </c>
      <c r="Y326" s="23"/>
    </row>
    <row r="327" s="2" customFormat="1" ht="162" spans="1:25">
      <c r="A327" s="20">
        <f t="shared" ref="A327:A362" si="6">ROW(A327)-6</f>
        <v>321</v>
      </c>
      <c r="B327" s="20" t="s">
        <v>88</v>
      </c>
      <c r="C327" s="23" t="s">
        <v>149</v>
      </c>
      <c r="D327" s="20" t="s">
        <v>227</v>
      </c>
      <c r="E327" s="20" t="s">
        <v>1339</v>
      </c>
      <c r="F327" s="23" t="s">
        <v>1345</v>
      </c>
      <c r="G327" s="31" t="s">
        <v>1380</v>
      </c>
      <c r="H327" s="23" t="s">
        <v>102</v>
      </c>
      <c r="I327" s="23" t="s">
        <v>1345</v>
      </c>
      <c r="J327" s="33">
        <v>45839</v>
      </c>
      <c r="K327" s="33">
        <v>45992</v>
      </c>
      <c r="L327" s="23" t="s">
        <v>1345</v>
      </c>
      <c r="M327" s="31" t="s">
        <v>1381</v>
      </c>
      <c r="N327" s="32">
        <v>30</v>
      </c>
      <c r="O327" s="32">
        <v>30</v>
      </c>
      <c r="P327" s="32">
        <v>0</v>
      </c>
      <c r="Q327" s="32">
        <v>1</v>
      </c>
      <c r="R327" s="32">
        <v>915</v>
      </c>
      <c r="S327" s="32">
        <v>2835</v>
      </c>
      <c r="T327" s="32">
        <v>0</v>
      </c>
      <c r="U327" s="32">
        <v>54</v>
      </c>
      <c r="V327" s="32">
        <v>128</v>
      </c>
      <c r="W327" s="31" t="s">
        <v>1382</v>
      </c>
      <c r="X327" s="20" t="s">
        <v>1383</v>
      </c>
      <c r="Y327" s="23"/>
    </row>
    <row r="328" s="2" customFormat="1" ht="141.75" spans="1:25">
      <c r="A328" s="20">
        <f t="shared" si="6"/>
        <v>322</v>
      </c>
      <c r="B328" s="20" t="s">
        <v>88</v>
      </c>
      <c r="C328" s="23" t="s">
        <v>149</v>
      </c>
      <c r="D328" s="20" t="s">
        <v>1384</v>
      </c>
      <c r="E328" s="20" t="s">
        <v>1339</v>
      </c>
      <c r="F328" s="20" t="s">
        <v>1361</v>
      </c>
      <c r="G328" s="57" t="s">
        <v>1385</v>
      </c>
      <c r="H328" s="20" t="s">
        <v>85</v>
      </c>
      <c r="I328" s="20" t="s">
        <v>1386</v>
      </c>
      <c r="J328" s="33">
        <v>45839</v>
      </c>
      <c r="K328" s="33">
        <v>45839</v>
      </c>
      <c r="L328" s="20" t="s">
        <v>1361</v>
      </c>
      <c r="M328" s="20" t="s">
        <v>1387</v>
      </c>
      <c r="N328" s="20">
        <v>120</v>
      </c>
      <c r="O328" s="20">
        <v>80</v>
      </c>
      <c r="P328" s="20">
        <v>40</v>
      </c>
      <c r="Q328" s="20">
        <v>1</v>
      </c>
      <c r="R328" s="20">
        <v>35</v>
      </c>
      <c r="S328" s="20">
        <v>103</v>
      </c>
      <c r="T328" s="20">
        <v>0</v>
      </c>
      <c r="U328" s="20">
        <v>9</v>
      </c>
      <c r="V328" s="20">
        <v>31</v>
      </c>
      <c r="W328" s="20" t="s">
        <v>1388</v>
      </c>
      <c r="X328" s="20" t="s">
        <v>1389</v>
      </c>
      <c r="Y328" s="23"/>
    </row>
    <row r="329" s="2" customFormat="1" ht="40.5" spans="1:25">
      <c r="A329" s="20">
        <f t="shared" si="6"/>
        <v>323</v>
      </c>
      <c r="B329" s="20" t="s">
        <v>80</v>
      </c>
      <c r="C329" s="20" t="s">
        <v>81</v>
      </c>
      <c r="D329" s="20" t="s">
        <v>287</v>
      </c>
      <c r="E329" s="20" t="s">
        <v>1339</v>
      </c>
      <c r="F329" s="23" t="s">
        <v>1390</v>
      </c>
      <c r="G329" s="23" t="s">
        <v>1391</v>
      </c>
      <c r="H329" s="20" t="s">
        <v>85</v>
      </c>
      <c r="I329" s="23" t="s">
        <v>1390</v>
      </c>
      <c r="J329" s="33">
        <v>45839</v>
      </c>
      <c r="K329" s="33">
        <v>45992</v>
      </c>
      <c r="L329" s="23" t="s">
        <v>1390</v>
      </c>
      <c r="M329" s="23" t="s">
        <v>1392</v>
      </c>
      <c r="N329" s="20">
        <v>15</v>
      </c>
      <c r="O329" s="20">
        <v>15</v>
      </c>
      <c r="P329" s="20">
        <v>0</v>
      </c>
      <c r="Q329" s="23">
        <v>1</v>
      </c>
      <c r="R329" s="20">
        <v>1000</v>
      </c>
      <c r="S329" s="20">
        <v>4000</v>
      </c>
      <c r="T329" s="20">
        <v>1</v>
      </c>
      <c r="U329" s="20">
        <v>90</v>
      </c>
      <c r="V329" s="20">
        <v>360</v>
      </c>
      <c r="W329" s="23" t="s">
        <v>1393</v>
      </c>
      <c r="X329" s="20" t="s">
        <v>1343</v>
      </c>
      <c r="Y329" s="20"/>
    </row>
    <row r="330" s="2" customFormat="1" ht="40.5" spans="1:25">
      <c r="A330" s="20">
        <f t="shared" si="6"/>
        <v>324</v>
      </c>
      <c r="B330" s="20" t="s">
        <v>80</v>
      </c>
      <c r="C330" s="20" t="s">
        <v>107</v>
      </c>
      <c r="D330" s="20" t="s">
        <v>108</v>
      </c>
      <c r="E330" s="20" t="s">
        <v>1339</v>
      </c>
      <c r="F330" s="20" t="s">
        <v>1339</v>
      </c>
      <c r="G330" s="20" t="s">
        <v>1394</v>
      </c>
      <c r="H330" s="20" t="s">
        <v>85</v>
      </c>
      <c r="I330" s="20" t="s">
        <v>1395</v>
      </c>
      <c r="J330" s="33">
        <v>45839</v>
      </c>
      <c r="K330" s="33">
        <v>45992</v>
      </c>
      <c r="L330" s="20" t="s">
        <v>1396</v>
      </c>
      <c r="M330" s="20" t="s">
        <v>1397</v>
      </c>
      <c r="N330" s="20">
        <v>200</v>
      </c>
      <c r="O330" s="20">
        <v>50</v>
      </c>
      <c r="P330" s="20">
        <v>150</v>
      </c>
      <c r="Q330" s="20">
        <v>7</v>
      </c>
      <c r="R330" s="20">
        <v>28</v>
      </c>
      <c r="S330" s="20">
        <v>80</v>
      </c>
      <c r="T330" s="20">
        <v>2</v>
      </c>
      <c r="U330" s="20">
        <v>28</v>
      </c>
      <c r="V330" s="20">
        <v>80</v>
      </c>
      <c r="W330" s="20" t="s">
        <v>1397</v>
      </c>
      <c r="X330" s="20" t="s">
        <v>1398</v>
      </c>
      <c r="Y330" s="20"/>
    </row>
    <row r="331" s="2" customFormat="1" ht="60.75" spans="1:25">
      <c r="A331" s="20">
        <f t="shared" si="6"/>
        <v>325</v>
      </c>
      <c r="B331" s="20" t="s">
        <v>80</v>
      </c>
      <c r="C331" s="20" t="s">
        <v>107</v>
      </c>
      <c r="D331" s="20" t="s">
        <v>166</v>
      </c>
      <c r="E331" s="20" t="s">
        <v>1339</v>
      </c>
      <c r="F331" s="23" t="s">
        <v>1390</v>
      </c>
      <c r="G331" s="20" t="s">
        <v>1399</v>
      </c>
      <c r="H331" s="20" t="s">
        <v>102</v>
      </c>
      <c r="I331" s="23" t="s">
        <v>1390</v>
      </c>
      <c r="J331" s="33">
        <v>45839</v>
      </c>
      <c r="K331" s="33">
        <v>45992</v>
      </c>
      <c r="L331" s="23" t="s">
        <v>1390</v>
      </c>
      <c r="M331" s="20" t="s">
        <v>1400</v>
      </c>
      <c r="N331" s="20">
        <v>5</v>
      </c>
      <c r="O331" s="20">
        <v>5</v>
      </c>
      <c r="P331" s="20">
        <v>0</v>
      </c>
      <c r="Q331" s="23">
        <v>1</v>
      </c>
      <c r="R331" s="20">
        <v>80</v>
      </c>
      <c r="S331" s="20">
        <v>320</v>
      </c>
      <c r="T331" s="20">
        <v>1</v>
      </c>
      <c r="U331" s="20">
        <v>6</v>
      </c>
      <c r="V331" s="20">
        <v>30</v>
      </c>
      <c r="W331" s="20" t="s">
        <v>1400</v>
      </c>
      <c r="X331" s="20" t="s">
        <v>1401</v>
      </c>
      <c r="Y331" s="20"/>
    </row>
    <row r="332" s="2" customFormat="1" ht="60.75" spans="1:25">
      <c r="A332" s="20">
        <f t="shared" si="6"/>
        <v>326</v>
      </c>
      <c r="B332" s="20" t="s">
        <v>80</v>
      </c>
      <c r="C332" s="20" t="s">
        <v>107</v>
      </c>
      <c r="D332" s="20" t="s">
        <v>166</v>
      </c>
      <c r="E332" s="20" t="s">
        <v>1339</v>
      </c>
      <c r="F332" s="23" t="s">
        <v>1390</v>
      </c>
      <c r="G332" s="20" t="s">
        <v>1402</v>
      </c>
      <c r="H332" s="20" t="s">
        <v>102</v>
      </c>
      <c r="I332" s="23" t="s">
        <v>1390</v>
      </c>
      <c r="J332" s="33">
        <v>45839</v>
      </c>
      <c r="K332" s="33">
        <v>45992</v>
      </c>
      <c r="L332" s="23" t="s">
        <v>1390</v>
      </c>
      <c r="M332" s="20" t="s">
        <v>1403</v>
      </c>
      <c r="N332" s="20">
        <v>9</v>
      </c>
      <c r="O332" s="20">
        <v>9</v>
      </c>
      <c r="P332" s="20">
        <v>0</v>
      </c>
      <c r="Q332" s="23">
        <v>1</v>
      </c>
      <c r="R332" s="20">
        <v>90</v>
      </c>
      <c r="S332" s="20">
        <v>360</v>
      </c>
      <c r="T332" s="20">
        <v>1</v>
      </c>
      <c r="U332" s="20">
        <v>3</v>
      </c>
      <c r="V332" s="20">
        <v>18</v>
      </c>
      <c r="W332" s="20" t="s">
        <v>1403</v>
      </c>
      <c r="X332" s="20" t="s">
        <v>1401</v>
      </c>
      <c r="Y332" s="20"/>
    </row>
    <row r="333" s="2" customFormat="1" ht="60.75" spans="1:25">
      <c r="A333" s="20">
        <f t="shared" si="6"/>
        <v>327</v>
      </c>
      <c r="B333" s="20" t="s">
        <v>80</v>
      </c>
      <c r="C333" s="20" t="s">
        <v>107</v>
      </c>
      <c r="D333" s="20" t="s">
        <v>166</v>
      </c>
      <c r="E333" s="20" t="s">
        <v>1339</v>
      </c>
      <c r="F333" s="23" t="s">
        <v>1390</v>
      </c>
      <c r="G333" s="20" t="s">
        <v>1404</v>
      </c>
      <c r="H333" s="20" t="s">
        <v>102</v>
      </c>
      <c r="I333" s="23" t="s">
        <v>1390</v>
      </c>
      <c r="J333" s="33">
        <v>45839</v>
      </c>
      <c r="K333" s="33">
        <v>45992</v>
      </c>
      <c r="L333" s="23" t="s">
        <v>1390</v>
      </c>
      <c r="M333" s="20" t="s">
        <v>1403</v>
      </c>
      <c r="N333" s="20">
        <v>17</v>
      </c>
      <c r="O333" s="20">
        <v>17</v>
      </c>
      <c r="P333" s="20">
        <v>0</v>
      </c>
      <c r="Q333" s="23">
        <v>1</v>
      </c>
      <c r="R333" s="20">
        <v>90</v>
      </c>
      <c r="S333" s="20">
        <v>450</v>
      </c>
      <c r="T333" s="20">
        <v>1</v>
      </c>
      <c r="U333" s="20">
        <v>2</v>
      </c>
      <c r="V333" s="20">
        <v>12</v>
      </c>
      <c r="W333" s="20" t="s">
        <v>1403</v>
      </c>
      <c r="X333" s="20" t="s">
        <v>1401</v>
      </c>
      <c r="Y333" s="20"/>
    </row>
    <row r="334" s="2" customFormat="1" ht="60.75" spans="1:25">
      <c r="A334" s="20">
        <f t="shared" si="6"/>
        <v>328</v>
      </c>
      <c r="B334" s="20" t="s">
        <v>80</v>
      </c>
      <c r="C334" s="20" t="s">
        <v>107</v>
      </c>
      <c r="D334" s="20" t="s">
        <v>166</v>
      </c>
      <c r="E334" s="20" t="s">
        <v>1339</v>
      </c>
      <c r="F334" s="23" t="s">
        <v>1390</v>
      </c>
      <c r="G334" s="20" t="s">
        <v>1405</v>
      </c>
      <c r="H334" s="20" t="s">
        <v>102</v>
      </c>
      <c r="I334" s="23" t="s">
        <v>1390</v>
      </c>
      <c r="J334" s="33">
        <v>45839</v>
      </c>
      <c r="K334" s="33">
        <v>45992</v>
      </c>
      <c r="L334" s="23" t="s">
        <v>1390</v>
      </c>
      <c r="M334" s="20" t="s">
        <v>1403</v>
      </c>
      <c r="N334" s="20">
        <v>8</v>
      </c>
      <c r="O334" s="20">
        <v>8</v>
      </c>
      <c r="P334" s="20">
        <v>0</v>
      </c>
      <c r="Q334" s="23">
        <v>1</v>
      </c>
      <c r="R334" s="20">
        <v>200</v>
      </c>
      <c r="S334" s="20">
        <v>800</v>
      </c>
      <c r="T334" s="20">
        <v>1</v>
      </c>
      <c r="U334" s="20">
        <v>5</v>
      </c>
      <c r="V334" s="20">
        <v>25</v>
      </c>
      <c r="W334" s="20" t="s">
        <v>1403</v>
      </c>
      <c r="X334" s="20" t="s">
        <v>1401</v>
      </c>
      <c r="Y334" s="20"/>
    </row>
    <row r="335" s="2" customFormat="1" ht="60.75" spans="1:25">
      <c r="A335" s="20">
        <f t="shared" si="6"/>
        <v>329</v>
      </c>
      <c r="B335" s="20" t="s">
        <v>80</v>
      </c>
      <c r="C335" s="20" t="s">
        <v>107</v>
      </c>
      <c r="D335" s="20" t="s">
        <v>166</v>
      </c>
      <c r="E335" s="20" t="s">
        <v>1339</v>
      </c>
      <c r="F335" s="23" t="s">
        <v>1390</v>
      </c>
      <c r="G335" s="20" t="s">
        <v>1406</v>
      </c>
      <c r="H335" s="20" t="s">
        <v>102</v>
      </c>
      <c r="I335" s="23" t="s">
        <v>1390</v>
      </c>
      <c r="J335" s="33">
        <v>45839</v>
      </c>
      <c r="K335" s="33">
        <v>45992</v>
      </c>
      <c r="L335" s="23" t="s">
        <v>1390</v>
      </c>
      <c r="M335" s="20" t="s">
        <v>1403</v>
      </c>
      <c r="N335" s="20">
        <v>28</v>
      </c>
      <c r="O335" s="20">
        <v>28</v>
      </c>
      <c r="P335" s="20">
        <v>0</v>
      </c>
      <c r="Q335" s="23">
        <v>1</v>
      </c>
      <c r="R335" s="20">
        <v>180</v>
      </c>
      <c r="S335" s="20">
        <v>720</v>
      </c>
      <c r="T335" s="20">
        <v>1</v>
      </c>
      <c r="U335" s="20">
        <v>4</v>
      </c>
      <c r="V335" s="20">
        <v>20</v>
      </c>
      <c r="W335" s="20" t="s">
        <v>1403</v>
      </c>
      <c r="X335" s="20" t="s">
        <v>1401</v>
      </c>
      <c r="Y335" s="20"/>
    </row>
    <row r="336" s="2" customFormat="1" ht="60.75" spans="1:25">
      <c r="A336" s="20">
        <f t="shared" si="6"/>
        <v>330</v>
      </c>
      <c r="B336" s="20" t="s">
        <v>80</v>
      </c>
      <c r="C336" s="20" t="s">
        <v>107</v>
      </c>
      <c r="D336" s="20" t="s">
        <v>166</v>
      </c>
      <c r="E336" s="20" t="s">
        <v>1339</v>
      </c>
      <c r="F336" s="23" t="s">
        <v>1390</v>
      </c>
      <c r="G336" s="20" t="s">
        <v>1407</v>
      </c>
      <c r="H336" s="20" t="s">
        <v>85</v>
      </c>
      <c r="I336" s="23" t="s">
        <v>1390</v>
      </c>
      <c r="J336" s="33">
        <v>45839</v>
      </c>
      <c r="K336" s="33">
        <v>45992</v>
      </c>
      <c r="L336" s="23" t="s">
        <v>1390</v>
      </c>
      <c r="M336" s="20" t="s">
        <v>1400</v>
      </c>
      <c r="N336" s="20">
        <v>1.5</v>
      </c>
      <c r="O336" s="20">
        <v>1.5</v>
      </c>
      <c r="P336" s="20">
        <v>0</v>
      </c>
      <c r="Q336" s="23">
        <v>1</v>
      </c>
      <c r="R336" s="20">
        <v>80</v>
      </c>
      <c r="S336" s="20">
        <v>400</v>
      </c>
      <c r="T336" s="20">
        <v>1</v>
      </c>
      <c r="U336" s="20">
        <v>3</v>
      </c>
      <c r="V336" s="20">
        <v>15</v>
      </c>
      <c r="W336" s="20" t="s">
        <v>1400</v>
      </c>
      <c r="X336" s="20" t="s">
        <v>1401</v>
      </c>
      <c r="Y336" s="20"/>
    </row>
    <row r="337" s="2" customFormat="1" ht="60.75" spans="1:25">
      <c r="A337" s="20">
        <f t="shared" si="6"/>
        <v>331</v>
      </c>
      <c r="B337" s="20" t="s">
        <v>80</v>
      </c>
      <c r="C337" s="20" t="s">
        <v>107</v>
      </c>
      <c r="D337" s="20" t="s">
        <v>108</v>
      </c>
      <c r="E337" s="20" t="s">
        <v>1339</v>
      </c>
      <c r="F337" s="20" t="s">
        <v>1408</v>
      </c>
      <c r="G337" s="20" t="s">
        <v>1409</v>
      </c>
      <c r="H337" s="20" t="s">
        <v>102</v>
      </c>
      <c r="I337" s="20" t="s">
        <v>1410</v>
      </c>
      <c r="J337" s="33">
        <v>45839</v>
      </c>
      <c r="K337" s="33">
        <v>45992</v>
      </c>
      <c r="L337" s="20" t="s">
        <v>1408</v>
      </c>
      <c r="M337" s="20" t="s">
        <v>1411</v>
      </c>
      <c r="N337" s="20">
        <v>3</v>
      </c>
      <c r="O337" s="20">
        <v>3</v>
      </c>
      <c r="P337" s="20">
        <v>0</v>
      </c>
      <c r="Q337" s="20">
        <v>1</v>
      </c>
      <c r="R337" s="20">
        <v>32</v>
      </c>
      <c r="S337" s="20">
        <v>141</v>
      </c>
      <c r="T337" s="20">
        <v>0</v>
      </c>
      <c r="U337" s="20">
        <v>4</v>
      </c>
      <c r="V337" s="20">
        <v>10</v>
      </c>
      <c r="W337" s="20" t="s">
        <v>1411</v>
      </c>
      <c r="X337" s="20" t="s">
        <v>1401</v>
      </c>
      <c r="Y337" s="20"/>
    </row>
    <row r="338" s="2" customFormat="1" ht="60.75" spans="1:25">
      <c r="A338" s="20">
        <f t="shared" si="6"/>
        <v>332</v>
      </c>
      <c r="B338" s="20" t="s">
        <v>80</v>
      </c>
      <c r="C338" s="20" t="s">
        <v>107</v>
      </c>
      <c r="D338" s="20" t="s">
        <v>108</v>
      </c>
      <c r="E338" s="20" t="s">
        <v>1339</v>
      </c>
      <c r="F338" s="20" t="s">
        <v>1408</v>
      </c>
      <c r="G338" s="20" t="s">
        <v>1412</v>
      </c>
      <c r="H338" s="20" t="s">
        <v>102</v>
      </c>
      <c r="I338" s="20" t="s">
        <v>1413</v>
      </c>
      <c r="J338" s="33">
        <v>45839</v>
      </c>
      <c r="K338" s="33">
        <v>45992</v>
      </c>
      <c r="L338" s="20" t="s">
        <v>1408</v>
      </c>
      <c r="M338" s="20" t="s">
        <v>1414</v>
      </c>
      <c r="N338" s="20">
        <v>7</v>
      </c>
      <c r="O338" s="20">
        <v>7</v>
      </c>
      <c r="P338" s="20">
        <v>0</v>
      </c>
      <c r="Q338" s="20">
        <v>1</v>
      </c>
      <c r="R338" s="20">
        <v>32</v>
      </c>
      <c r="S338" s="20">
        <v>141</v>
      </c>
      <c r="T338" s="20">
        <v>0</v>
      </c>
      <c r="U338" s="20">
        <v>4</v>
      </c>
      <c r="V338" s="20">
        <v>10</v>
      </c>
      <c r="W338" s="20" t="s">
        <v>1415</v>
      </c>
      <c r="X338" s="20" t="s">
        <v>1401</v>
      </c>
      <c r="Y338" s="20"/>
    </row>
    <row r="339" s="2" customFormat="1" ht="60.75" spans="1:25">
      <c r="A339" s="20">
        <f t="shared" si="6"/>
        <v>333</v>
      </c>
      <c r="B339" s="20" t="s">
        <v>80</v>
      </c>
      <c r="C339" s="20" t="s">
        <v>107</v>
      </c>
      <c r="D339" s="20" t="s">
        <v>108</v>
      </c>
      <c r="E339" s="20" t="s">
        <v>1339</v>
      </c>
      <c r="F339" s="20" t="s">
        <v>1339</v>
      </c>
      <c r="G339" s="20" t="s">
        <v>1416</v>
      </c>
      <c r="H339" s="20" t="s">
        <v>85</v>
      </c>
      <c r="I339" s="20" t="s">
        <v>1417</v>
      </c>
      <c r="J339" s="33">
        <v>45839</v>
      </c>
      <c r="K339" s="33">
        <v>45992</v>
      </c>
      <c r="L339" s="23" t="s">
        <v>1339</v>
      </c>
      <c r="M339" s="20" t="s">
        <v>1418</v>
      </c>
      <c r="N339" s="20">
        <v>50</v>
      </c>
      <c r="O339" s="20">
        <v>50</v>
      </c>
      <c r="P339" s="20">
        <v>0</v>
      </c>
      <c r="Q339" s="20">
        <v>7</v>
      </c>
      <c r="R339" s="20">
        <v>28</v>
      </c>
      <c r="S339" s="20">
        <v>80</v>
      </c>
      <c r="T339" s="20">
        <v>2</v>
      </c>
      <c r="U339" s="20">
        <v>28</v>
      </c>
      <c r="V339" s="20">
        <v>80</v>
      </c>
      <c r="W339" s="20" t="s">
        <v>1418</v>
      </c>
      <c r="X339" s="20" t="s">
        <v>1419</v>
      </c>
      <c r="Y339" s="20"/>
    </row>
    <row r="340" s="2" customFormat="1" ht="60.75" spans="1:25">
      <c r="A340" s="20">
        <f t="shared" si="6"/>
        <v>334</v>
      </c>
      <c r="B340" s="20" t="s">
        <v>88</v>
      </c>
      <c r="C340" s="20" t="s">
        <v>690</v>
      </c>
      <c r="D340" s="20" t="s">
        <v>853</v>
      </c>
      <c r="E340" s="20" t="s">
        <v>1339</v>
      </c>
      <c r="F340" s="20" t="s">
        <v>1408</v>
      </c>
      <c r="G340" s="20" t="s">
        <v>1420</v>
      </c>
      <c r="H340" s="20" t="s">
        <v>102</v>
      </c>
      <c r="I340" s="20" t="s">
        <v>1421</v>
      </c>
      <c r="J340" s="33">
        <v>45839</v>
      </c>
      <c r="K340" s="33">
        <v>45870</v>
      </c>
      <c r="L340" s="20" t="s">
        <v>1408</v>
      </c>
      <c r="M340" s="20" t="s">
        <v>1422</v>
      </c>
      <c r="N340" s="20">
        <v>17</v>
      </c>
      <c r="O340" s="20">
        <v>17</v>
      </c>
      <c r="P340" s="20">
        <v>0</v>
      </c>
      <c r="Q340" s="20">
        <v>1</v>
      </c>
      <c r="R340" s="20">
        <v>402</v>
      </c>
      <c r="S340" s="20">
        <v>1222</v>
      </c>
      <c r="T340" s="20">
        <v>0</v>
      </c>
      <c r="U340" s="20">
        <v>14</v>
      </c>
      <c r="V340" s="20">
        <v>43</v>
      </c>
      <c r="W340" s="20" t="s">
        <v>1423</v>
      </c>
      <c r="X340" s="20" t="s">
        <v>1424</v>
      </c>
      <c r="Y340" s="20"/>
    </row>
    <row r="341" s="2" customFormat="1" ht="60.75" spans="1:25">
      <c r="A341" s="20">
        <f t="shared" si="6"/>
        <v>335</v>
      </c>
      <c r="B341" s="20" t="s">
        <v>80</v>
      </c>
      <c r="C341" s="20" t="s">
        <v>107</v>
      </c>
      <c r="D341" s="20" t="s">
        <v>166</v>
      </c>
      <c r="E341" s="20" t="s">
        <v>1339</v>
      </c>
      <c r="F341" s="20" t="s">
        <v>1361</v>
      </c>
      <c r="G341" s="20" t="s">
        <v>1425</v>
      </c>
      <c r="H341" s="20" t="s">
        <v>102</v>
      </c>
      <c r="I341" s="20" t="s">
        <v>1361</v>
      </c>
      <c r="J341" s="33">
        <v>45839</v>
      </c>
      <c r="K341" s="33">
        <v>45870</v>
      </c>
      <c r="L341" s="20" t="s">
        <v>1361</v>
      </c>
      <c r="M341" s="20" t="s">
        <v>1426</v>
      </c>
      <c r="N341" s="20">
        <v>15.3</v>
      </c>
      <c r="O341" s="20">
        <v>15.3</v>
      </c>
      <c r="P341" s="20">
        <v>0</v>
      </c>
      <c r="Q341" s="20">
        <v>1</v>
      </c>
      <c r="R341" s="20">
        <v>156</v>
      </c>
      <c r="S341" s="20">
        <v>430</v>
      </c>
      <c r="T341" s="20">
        <v>0</v>
      </c>
      <c r="U341" s="20">
        <v>21</v>
      </c>
      <c r="V341" s="20">
        <v>58</v>
      </c>
      <c r="W341" s="20" t="s">
        <v>1427</v>
      </c>
      <c r="X341" s="20" t="s">
        <v>1428</v>
      </c>
      <c r="Y341" s="20"/>
    </row>
    <row r="342" s="2" customFormat="1" ht="60.75" spans="1:25">
      <c r="A342" s="20">
        <f t="shared" si="6"/>
        <v>336</v>
      </c>
      <c r="B342" s="38" t="s">
        <v>80</v>
      </c>
      <c r="C342" s="20" t="s">
        <v>107</v>
      </c>
      <c r="D342" s="38" t="s">
        <v>287</v>
      </c>
      <c r="E342" s="38" t="s">
        <v>1429</v>
      </c>
      <c r="F342" s="38" t="s">
        <v>1429</v>
      </c>
      <c r="G342" s="38" t="s">
        <v>1430</v>
      </c>
      <c r="H342" s="38" t="s">
        <v>85</v>
      </c>
      <c r="I342" s="38" t="s">
        <v>1429</v>
      </c>
      <c r="J342" s="33">
        <v>45870</v>
      </c>
      <c r="K342" s="33">
        <v>45870</v>
      </c>
      <c r="L342" s="38" t="s">
        <v>1429</v>
      </c>
      <c r="M342" s="38" t="s">
        <v>1431</v>
      </c>
      <c r="N342" s="38">
        <v>2.8</v>
      </c>
      <c r="O342" s="38">
        <v>2.8</v>
      </c>
      <c r="P342" s="38">
        <v>0</v>
      </c>
      <c r="Q342" s="38">
        <v>8</v>
      </c>
      <c r="R342" s="38"/>
      <c r="S342" s="38">
        <v>31530</v>
      </c>
      <c r="T342" s="38">
        <v>1</v>
      </c>
      <c r="U342" s="38">
        <v>775</v>
      </c>
      <c r="V342" s="38"/>
      <c r="W342" s="38" t="s">
        <v>1432</v>
      </c>
      <c r="X342" s="20" t="s">
        <v>1433</v>
      </c>
      <c r="Y342" s="23"/>
    </row>
    <row r="343" s="2" customFormat="1" ht="60.75" spans="1:25">
      <c r="A343" s="20">
        <f t="shared" si="6"/>
        <v>337</v>
      </c>
      <c r="B343" s="20" t="s">
        <v>88</v>
      </c>
      <c r="C343" s="20" t="s">
        <v>200</v>
      </c>
      <c r="D343" s="20" t="s">
        <v>1434</v>
      </c>
      <c r="E343" s="20" t="s">
        <v>1429</v>
      </c>
      <c r="F343" s="20" t="s">
        <v>1435</v>
      </c>
      <c r="G343" s="20" t="s">
        <v>1436</v>
      </c>
      <c r="H343" s="20" t="s">
        <v>85</v>
      </c>
      <c r="I343" s="20" t="s">
        <v>1437</v>
      </c>
      <c r="J343" s="33">
        <v>45717</v>
      </c>
      <c r="K343" s="33">
        <v>45748</v>
      </c>
      <c r="L343" s="20" t="s">
        <v>1435</v>
      </c>
      <c r="M343" s="20" t="s">
        <v>1438</v>
      </c>
      <c r="N343" s="20">
        <v>57.2</v>
      </c>
      <c r="O343" s="20">
        <v>55</v>
      </c>
      <c r="P343" s="20">
        <v>2.2</v>
      </c>
      <c r="Q343" s="20">
        <v>1</v>
      </c>
      <c r="R343" s="20">
        <v>50</v>
      </c>
      <c r="S343" s="20">
        <v>220</v>
      </c>
      <c r="T343" s="20">
        <v>1</v>
      </c>
      <c r="U343" s="20">
        <v>21</v>
      </c>
      <c r="V343" s="20">
        <v>61</v>
      </c>
      <c r="W343" s="20" t="s">
        <v>1439</v>
      </c>
      <c r="X343" s="20" t="s">
        <v>1440</v>
      </c>
      <c r="Y343" s="20" t="s">
        <v>1441</v>
      </c>
    </row>
    <row r="344" s="2" customFormat="1" ht="60.75" spans="1:25">
      <c r="A344" s="20">
        <f t="shared" si="6"/>
        <v>338</v>
      </c>
      <c r="B344" s="20" t="s">
        <v>80</v>
      </c>
      <c r="C344" s="20" t="s">
        <v>107</v>
      </c>
      <c r="D344" s="20" t="s">
        <v>108</v>
      </c>
      <c r="E344" s="58" t="s">
        <v>1429</v>
      </c>
      <c r="F344" s="20" t="s">
        <v>1435</v>
      </c>
      <c r="G344" s="38" t="s">
        <v>1442</v>
      </c>
      <c r="H344" s="58" t="s">
        <v>85</v>
      </c>
      <c r="I344" s="23" t="s">
        <v>1443</v>
      </c>
      <c r="J344" s="33">
        <v>45870</v>
      </c>
      <c r="K344" s="33">
        <v>45901</v>
      </c>
      <c r="L344" s="20" t="s">
        <v>1435</v>
      </c>
      <c r="M344" s="20" t="s">
        <v>1444</v>
      </c>
      <c r="N344" s="20">
        <v>34.976</v>
      </c>
      <c r="O344" s="20">
        <v>30</v>
      </c>
      <c r="P344" s="20">
        <v>4.976</v>
      </c>
      <c r="Q344" s="20">
        <v>1</v>
      </c>
      <c r="R344" s="20">
        <v>90</v>
      </c>
      <c r="S344" s="20">
        <v>380</v>
      </c>
      <c r="T344" s="20">
        <v>1</v>
      </c>
      <c r="U344" s="20">
        <v>8</v>
      </c>
      <c r="V344" s="20">
        <v>30</v>
      </c>
      <c r="W344" s="23" t="s">
        <v>1445</v>
      </c>
      <c r="X344" s="23" t="s">
        <v>1446</v>
      </c>
      <c r="Y344" s="23" t="s">
        <v>1447</v>
      </c>
    </row>
    <row r="345" s="2" customFormat="1" ht="60.75" spans="1:25">
      <c r="A345" s="20">
        <f t="shared" si="6"/>
        <v>339</v>
      </c>
      <c r="B345" s="38" t="s">
        <v>80</v>
      </c>
      <c r="C345" s="20" t="s">
        <v>107</v>
      </c>
      <c r="D345" s="38" t="s">
        <v>1448</v>
      </c>
      <c r="E345" s="38" t="s">
        <v>1429</v>
      </c>
      <c r="F345" s="23" t="s">
        <v>1449</v>
      </c>
      <c r="G345" s="23" t="s">
        <v>1450</v>
      </c>
      <c r="H345" s="23" t="s">
        <v>102</v>
      </c>
      <c r="I345" s="23" t="s">
        <v>1451</v>
      </c>
      <c r="J345" s="33">
        <v>45870</v>
      </c>
      <c r="K345" s="33">
        <v>45870</v>
      </c>
      <c r="L345" s="23" t="s">
        <v>1449</v>
      </c>
      <c r="M345" s="23" t="s">
        <v>1452</v>
      </c>
      <c r="N345" s="20">
        <v>20</v>
      </c>
      <c r="O345" s="20">
        <v>18</v>
      </c>
      <c r="P345" s="20">
        <v>2</v>
      </c>
      <c r="Q345" s="20">
        <v>1</v>
      </c>
      <c r="R345" s="20">
        <v>526</v>
      </c>
      <c r="S345" s="20">
        <v>2104</v>
      </c>
      <c r="T345" s="20">
        <v>1</v>
      </c>
      <c r="U345" s="20">
        <v>66</v>
      </c>
      <c r="V345" s="20">
        <v>198</v>
      </c>
      <c r="W345" s="38" t="s">
        <v>1453</v>
      </c>
      <c r="X345" s="20" t="s">
        <v>1454</v>
      </c>
      <c r="Y345" s="23" t="s">
        <v>1447</v>
      </c>
    </row>
    <row r="346" s="2" customFormat="1" ht="60.75" spans="1:25">
      <c r="A346" s="20">
        <f t="shared" si="6"/>
        <v>340</v>
      </c>
      <c r="B346" s="38" t="s">
        <v>88</v>
      </c>
      <c r="C346" s="23" t="s">
        <v>98</v>
      </c>
      <c r="D346" s="38" t="s">
        <v>1448</v>
      </c>
      <c r="E346" s="38" t="s">
        <v>1429</v>
      </c>
      <c r="F346" s="38" t="s">
        <v>1455</v>
      </c>
      <c r="G346" s="38" t="s">
        <v>1456</v>
      </c>
      <c r="H346" s="38" t="s">
        <v>85</v>
      </c>
      <c r="I346" s="38" t="s">
        <v>1457</v>
      </c>
      <c r="J346" s="33">
        <v>45839</v>
      </c>
      <c r="K346" s="33">
        <v>45839</v>
      </c>
      <c r="L346" s="38" t="s">
        <v>1455</v>
      </c>
      <c r="M346" s="38" t="s">
        <v>1458</v>
      </c>
      <c r="N346" s="38">
        <v>20.7</v>
      </c>
      <c r="O346" s="38">
        <v>18.7</v>
      </c>
      <c r="P346" s="38">
        <v>2</v>
      </c>
      <c r="Q346" s="38">
        <v>1</v>
      </c>
      <c r="R346" s="38">
        <v>70</v>
      </c>
      <c r="S346" s="38">
        <v>288</v>
      </c>
      <c r="T346" s="38">
        <v>1</v>
      </c>
      <c r="U346" s="38">
        <v>6</v>
      </c>
      <c r="V346" s="38">
        <v>12</v>
      </c>
      <c r="W346" s="38" t="s">
        <v>1459</v>
      </c>
      <c r="X346" s="20" t="s">
        <v>1460</v>
      </c>
      <c r="Y346" s="23" t="s">
        <v>1447</v>
      </c>
    </row>
    <row r="347" s="2" customFormat="1" ht="60.75" spans="1:25">
      <c r="A347" s="20">
        <f t="shared" si="6"/>
        <v>341</v>
      </c>
      <c r="B347" s="38" t="s">
        <v>88</v>
      </c>
      <c r="C347" s="23" t="s">
        <v>98</v>
      </c>
      <c r="D347" s="20" t="s">
        <v>1461</v>
      </c>
      <c r="E347" s="20" t="s">
        <v>1429</v>
      </c>
      <c r="F347" s="20" t="s">
        <v>1462</v>
      </c>
      <c r="G347" s="20" t="s">
        <v>1463</v>
      </c>
      <c r="H347" s="38" t="s">
        <v>102</v>
      </c>
      <c r="I347" s="20" t="s">
        <v>1464</v>
      </c>
      <c r="J347" s="33">
        <v>45870</v>
      </c>
      <c r="K347" s="33">
        <v>45870</v>
      </c>
      <c r="L347" s="20" t="s">
        <v>1462</v>
      </c>
      <c r="M347" s="20" t="s">
        <v>1465</v>
      </c>
      <c r="N347" s="20">
        <v>8</v>
      </c>
      <c r="O347" s="20">
        <v>5</v>
      </c>
      <c r="P347" s="20">
        <v>3</v>
      </c>
      <c r="Q347" s="20">
        <v>1</v>
      </c>
      <c r="R347" s="20">
        <v>125</v>
      </c>
      <c r="S347" s="20">
        <v>450</v>
      </c>
      <c r="T347" s="20">
        <v>1</v>
      </c>
      <c r="U347" s="20">
        <v>25</v>
      </c>
      <c r="V347" s="20">
        <v>125</v>
      </c>
      <c r="W347" s="38" t="s">
        <v>1466</v>
      </c>
      <c r="X347" s="20" t="s">
        <v>1467</v>
      </c>
      <c r="Y347" s="23" t="s">
        <v>1447</v>
      </c>
    </row>
    <row r="348" s="2" customFormat="1" ht="60.75" spans="1:25">
      <c r="A348" s="20">
        <f t="shared" si="6"/>
        <v>342</v>
      </c>
      <c r="B348" s="38" t="s">
        <v>88</v>
      </c>
      <c r="C348" s="23" t="s">
        <v>98</v>
      </c>
      <c r="D348" s="38" t="s">
        <v>1448</v>
      </c>
      <c r="E348" s="38" t="s">
        <v>1429</v>
      </c>
      <c r="F348" s="38" t="s">
        <v>1455</v>
      </c>
      <c r="G348" s="20" t="s">
        <v>1468</v>
      </c>
      <c r="H348" s="38" t="s">
        <v>85</v>
      </c>
      <c r="I348" s="20" t="s">
        <v>1469</v>
      </c>
      <c r="J348" s="33">
        <v>45870</v>
      </c>
      <c r="K348" s="33">
        <v>45870</v>
      </c>
      <c r="L348" s="20" t="s">
        <v>1455</v>
      </c>
      <c r="M348" s="20" t="s">
        <v>1470</v>
      </c>
      <c r="N348" s="20">
        <v>6.5</v>
      </c>
      <c r="O348" s="20">
        <v>5.6</v>
      </c>
      <c r="P348" s="20">
        <v>0.9</v>
      </c>
      <c r="Q348" s="20">
        <v>1</v>
      </c>
      <c r="R348" s="20">
        <v>208</v>
      </c>
      <c r="S348" s="20">
        <v>650</v>
      </c>
      <c r="T348" s="20">
        <v>1</v>
      </c>
      <c r="U348" s="20">
        <v>8</v>
      </c>
      <c r="V348" s="20">
        <v>27</v>
      </c>
      <c r="W348" s="38" t="s">
        <v>1471</v>
      </c>
      <c r="X348" s="20" t="s">
        <v>1472</v>
      </c>
      <c r="Y348" s="23" t="s">
        <v>833</v>
      </c>
    </row>
    <row r="349" s="2" customFormat="1" ht="60.75" spans="1:25">
      <c r="A349" s="20">
        <f t="shared" si="6"/>
        <v>343</v>
      </c>
      <c r="B349" s="20" t="s">
        <v>80</v>
      </c>
      <c r="C349" s="20" t="s">
        <v>107</v>
      </c>
      <c r="D349" s="20" t="s">
        <v>1473</v>
      </c>
      <c r="E349" s="20" t="s">
        <v>1429</v>
      </c>
      <c r="F349" s="20" t="s">
        <v>1435</v>
      </c>
      <c r="G349" s="20" t="s">
        <v>1474</v>
      </c>
      <c r="H349" s="20" t="s">
        <v>85</v>
      </c>
      <c r="I349" s="20" t="s">
        <v>1475</v>
      </c>
      <c r="J349" s="33">
        <v>45839</v>
      </c>
      <c r="K349" s="33">
        <v>45870</v>
      </c>
      <c r="L349" s="20" t="s">
        <v>1435</v>
      </c>
      <c r="M349" s="20" t="s">
        <v>1476</v>
      </c>
      <c r="N349" s="20">
        <v>40.45</v>
      </c>
      <c r="O349" s="20">
        <v>36.4</v>
      </c>
      <c r="P349" s="20">
        <v>4.05</v>
      </c>
      <c r="Q349" s="20">
        <v>1</v>
      </c>
      <c r="R349" s="20">
        <v>28</v>
      </c>
      <c r="S349" s="20">
        <v>115</v>
      </c>
      <c r="T349" s="20">
        <v>1</v>
      </c>
      <c r="U349" s="20">
        <v>4</v>
      </c>
      <c r="V349" s="20">
        <v>15</v>
      </c>
      <c r="W349" s="20" t="s">
        <v>1477</v>
      </c>
      <c r="X349" s="23" t="s">
        <v>1478</v>
      </c>
      <c r="Y349" s="23"/>
    </row>
    <row r="350" s="2" customFormat="1" ht="40.5" spans="1:25">
      <c r="A350" s="20">
        <f t="shared" si="6"/>
        <v>344</v>
      </c>
      <c r="B350" s="20" t="s">
        <v>80</v>
      </c>
      <c r="C350" s="20" t="s">
        <v>107</v>
      </c>
      <c r="D350" s="20" t="s">
        <v>444</v>
      </c>
      <c r="E350" s="20" t="s">
        <v>1429</v>
      </c>
      <c r="F350" s="23" t="s">
        <v>1435</v>
      </c>
      <c r="G350" s="20" t="s">
        <v>1479</v>
      </c>
      <c r="H350" s="20" t="s">
        <v>85</v>
      </c>
      <c r="I350" s="20" t="s">
        <v>1480</v>
      </c>
      <c r="J350" s="33">
        <v>46023</v>
      </c>
      <c r="K350" s="33">
        <v>46113</v>
      </c>
      <c r="L350" s="20" t="s">
        <v>1435</v>
      </c>
      <c r="M350" s="20" t="s">
        <v>1481</v>
      </c>
      <c r="N350" s="20">
        <v>4</v>
      </c>
      <c r="O350" s="20">
        <v>3.5</v>
      </c>
      <c r="P350" s="20">
        <v>0.5</v>
      </c>
      <c r="Q350" s="20">
        <v>3</v>
      </c>
      <c r="R350" s="20">
        <v>180</v>
      </c>
      <c r="S350" s="20">
        <v>480</v>
      </c>
      <c r="T350" s="20">
        <v>1</v>
      </c>
      <c r="U350" s="20">
        <v>9</v>
      </c>
      <c r="V350" s="20">
        <v>32</v>
      </c>
      <c r="W350" s="20" t="s">
        <v>1482</v>
      </c>
      <c r="X350" s="23" t="s">
        <v>1446</v>
      </c>
      <c r="Y350" s="23"/>
    </row>
    <row r="351" s="2" customFormat="1" ht="40.5" spans="1:25">
      <c r="A351" s="20">
        <f t="shared" si="6"/>
        <v>345</v>
      </c>
      <c r="B351" s="20" t="s">
        <v>80</v>
      </c>
      <c r="C351" s="20" t="s">
        <v>107</v>
      </c>
      <c r="D351" s="20" t="s">
        <v>1473</v>
      </c>
      <c r="E351" s="20" t="s">
        <v>1429</v>
      </c>
      <c r="F351" s="23" t="s">
        <v>1435</v>
      </c>
      <c r="G351" s="23" t="s">
        <v>1483</v>
      </c>
      <c r="H351" s="20" t="s">
        <v>85</v>
      </c>
      <c r="I351" s="20" t="s">
        <v>1484</v>
      </c>
      <c r="J351" s="33">
        <v>46023</v>
      </c>
      <c r="K351" s="33">
        <v>46113</v>
      </c>
      <c r="L351" s="20" t="s">
        <v>1435</v>
      </c>
      <c r="M351" s="20" t="s">
        <v>1485</v>
      </c>
      <c r="N351" s="20">
        <v>34</v>
      </c>
      <c r="O351" s="20">
        <v>30</v>
      </c>
      <c r="P351" s="20">
        <v>4</v>
      </c>
      <c r="Q351" s="20">
        <v>1</v>
      </c>
      <c r="R351" s="20">
        <v>138</v>
      </c>
      <c r="S351" s="20">
        <v>612</v>
      </c>
      <c r="T351" s="20">
        <v>1</v>
      </c>
      <c r="U351" s="20">
        <v>12</v>
      </c>
      <c r="V351" s="20">
        <v>47</v>
      </c>
      <c r="W351" s="20" t="s">
        <v>1486</v>
      </c>
      <c r="X351" s="23" t="s">
        <v>1446</v>
      </c>
      <c r="Y351" s="23"/>
    </row>
    <row r="352" s="2" customFormat="1" ht="40.5" spans="1:25">
      <c r="A352" s="20">
        <f t="shared" si="6"/>
        <v>346</v>
      </c>
      <c r="B352" s="20" t="s">
        <v>80</v>
      </c>
      <c r="C352" s="20" t="s">
        <v>107</v>
      </c>
      <c r="D352" s="23" t="s">
        <v>1473</v>
      </c>
      <c r="E352" s="20" t="s">
        <v>1429</v>
      </c>
      <c r="F352" s="23" t="s">
        <v>1435</v>
      </c>
      <c r="G352" s="23" t="s">
        <v>1487</v>
      </c>
      <c r="H352" s="20" t="s">
        <v>102</v>
      </c>
      <c r="I352" s="23" t="s">
        <v>1488</v>
      </c>
      <c r="J352" s="33">
        <v>46204</v>
      </c>
      <c r="K352" s="33">
        <v>46235</v>
      </c>
      <c r="L352" s="20" t="s">
        <v>1435</v>
      </c>
      <c r="M352" s="20" t="s">
        <v>1489</v>
      </c>
      <c r="N352" s="20">
        <v>47.25</v>
      </c>
      <c r="O352" s="20">
        <v>30</v>
      </c>
      <c r="P352" s="20">
        <v>17.25</v>
      </c>
      <c r="Q352" s="20">
        <v>1</v>
      </c>
      <c r="R352" s="20">
        <v>170</v>
      </c>
      <c r="S352" s="20">
        <v>650</v>
      </c>
      <c r="T352" s="20">
        <v>1</v>
      </c>
      <c r="U352" s="20">
        <v>18</v>
      </c>
      <c r="V352" s="20">
        <v>51</v>
      </c>
      <c r="W352" s="20" t="s">
        <v>1490</v>
      </c>
      <c r="X352" s="23" t="s">
        <v>1446</v>
      </c>
      <c r="Y352" s="23"/>
    </row>
    <row r="353" s="2" customFormat="1" ht="40.5" spans="1:25">
      <c r="A353" s="20">
        <f t="shared" si="6"/>
        <v>347</v>
      </c>
      <c r="B353" s="20" t="s">
        <v>80</v>
      </c>
      <c r="C353" s="20" t="s">
        <v>107</v>
      </c>
      <c r="D353" s="23" t="s">
        <v>1473</v>
      </c>
      <c r="E353" s="20" t="s">
        <v>1429</v>
      </c>
      <c r="F353" s="23" t="s">
        <v>1435</v>
      </c>
      <c r="G353" s="23" t="s">
        <v>1487</v>
      </c>
      <c r="H353" s="20" t="s">
        <v>102</v>
      </c>
      <c r="I353" s="23" t="s">
        <v>1488</v>
      </c>
      <c r="J353" s="33">
        <v>46204</v>
      </c>
      <c r="K353" s="33">
        <v>46235</v>
      </c>
      <c r="L353" s="20" t="s">
        <v>1435</v>
      </c>
      <c r="M353" s="23" t="s">
        <v>1491</v>
      </c>
      <c r="N353" s="23">
        <v>25.2</v>
      </c>
      <c r="O353" s="23">
        <v>15</v>
      </c>
      <c r="P353" s="23">
        <v>10.2</v>
      </c>
      <c r="Q353" s="23">
        <v>1</v>
      </c>
      <c r="R353" s="23">
        <v>300</v>
      </c>
      <c r="S353" s="23">
        <v>1300</v>
      </c>
      <c r="T353" s="23">
        <v>1</v>
      </c>
      <c r="U353" s="23">
        <v>13</v>
      </c>
      <c r="V353" s="23">
        <v>42</v>
      </c>
      <c r="W353" s="20" t="s">
        <v>1492</v>
      </c>
      <c r="X353" s="23" t="s">
        <v>1446</v>
      </c>
      <c r="Y353" s="23"/>
    </row>
    <row r="354" s="2" customFormat="1" ht="40.5" spans="1:25">
      <c r="A354" s="20">
        <f t="shared" si="6"/>
        <v>348</v>
      </c>
      <c r="B354" s="20" t="s">
        <v>80</v>
      </c>
      <c r="C354" s="20" t="s">
        <v>107</v>
      </c>
      <c r="D354" s="23" t="s">
        <v>1473</v>
      </c>
      <c r="E354" s="20" t="s">
        <v>1429</v>
      </c>
      <c r="F354" s="23" t="s">
        <v>1435</v>
      </c>
      <c r="G354" s="23" t="s">
        <v>1487</v>
      </c>
      <c r="H354" s="20" t="s">
        <v>102</v>
      </c>
      <c r="I354" s="23" t="s">
        <v>1493</v>
      </c>
      <c r="J354" s="33">
        <v>46204</v>
      </c>
      <c r="K354" s="33">
        <v>46235</v>
      </c>
      <c r="L354" s="20" t="s">
        <v>1435</v>
      </c>
      <c r="M354" s="23" t="s">
        <v>1494</v>
      </c>
      <c r="N354" s="23">
        <v>12.6</v>
      </c>
      <c r="O354" s="23">
        <v>12</v>
      </c>
      <c r="P354" s="23">
        <v>0.6</v>
      </c>
      <c r="Q354" s="23">
        <v>1</v>
      </c>
      <c r="R354" s="23">
        <v>17</v>
      </c>
      <c r="S354" s="23">
        <v>60</v>
      </c>
      <c r="T354" s="23">
        <v>1</v>
      </c>
      <c r="U354" s="23">
        <v>2</v>
      </c>
      <c r="V354" s="23">
        <v>7</v>
      </c>
      <c r="W354" s="23" t="s">
        <v>1495</v>
      </c>
      <c r="X354" s="23" t="s">
        <v>1446</v>
      </c>
      <c r="Y354" s="23"/>
    </row>
    <row r="355" s="2" customFormat="1" ht="60.75" spans="1:25">
      <c r="A355" s="20">
        <f t="shared" si="6"/>
        <v>349</v>
      </c>
      <c r="B355" s="20" t="s">
        <v>88</v>
      </c>
      <c r="C355" s="23" t="s">
        <v>98</v>
      </c>
      <c r="D355" s="23" t="s">
        <v>1496</v>
      </c>
      <c r="E355" s="20" t="s">
        <v>1429</v>
      </c>
      <c r="F355" s="23" t="s">
        <v>1435</v>
      </c>
      <c r="G355" s="23" t="s">
        <v>1497</v>
      </c>
      <c r="H355" s="23" t="s">
        <v>102</v>
      </c>
      <c r="I355" s="23" t="s">
        <v>1498</v>
      </c>
      <c r="J355" s="33">
        <v>46054</v>
      </c>
      <c r="K355" s="33">
        <v>46082</v>
      </c>
      <c r="L355" s="20" t="s">
        <v>1435</v>
      </c>
      <c r="M355" s="23" t="s">
        <v>1499</v>
      </c>
      <c r="N355" s="23">
        <v>4.8</v>
      </c>
      <c r="O355" s="23">
        <v>4.5</v>
      </c>
      <c r="P355" s="23">
        <v>0.3</v>
      </c>
      <c r="Q355" s="23">
        <v>3</v>
      </c>
      <c r="R355" s="23">
        <v>1010</v>
      </c>
      <c r="S355" s="23">
        <v>3740</v>
      </c>
      <c r="T355" s="23">
        <v>1</v>
      </c>
      <c r="U355" s="23">
        <v>10</v>
      </c>
      <c r="V355" s="23">
        <v>26</v>
      </c>
      <c r="W355" s="23" t="s">
        <v>1500</v>
      </c>
      <c r="X355" s="23" t="s">
        <v>1446</v>
      </c>
      <c r="Y355" s="23"/>
    </row>
    <row r="356" s="2" customFormat="1" ht="40.5" spans="1:25">
      <c r="A356" s="20">
        <f t="shared" si="6"/>
        <v>350</v>
      </c>
      <c r="B356" s="20" t="s">
        <v>80</v>
      </c>
      <c r="C356" s="20" t="s">
        <v>107</v>
      </c>
      <c r="D356" s="23" t="s">
        <v>444</v>
      </c>
      <c r="E356" s="20" t="s">
        <v>1429</v>
      </c>
      <c r="F356" s="23" t="s">
        <v>1435</v>
      </c>
      <c r="G356" s="23" t="s">
        <v>1501</v>
      </c>
      <c r="H356" s="23" t="s">
        <v>85</v>
      </c>
      <c r="I356" s="23" t="s">
        <v>1502</v>
      </c>
      <c r="J356" s="33">
        <v>46296</v>
      </c>
      <c r="K356" s="33">
        <v>46327</v>
      </c>
      <c r="L356" s="20" t="s">
        <v>1435</v>
      </c>
      <c r="M356" s="23" t="s">
        <v>1503</v>
      </c>
      <c r="N356" s="23">
        <v>28</v>
      </c>
      <c r="O356" s="23">
        <v>27</v>
      </c>
      <c r="P356" s="23">
        <v>1</v>
      </c>
      <c r="Q356" s="23">
        <v>2</v>
      </c>
      <c r="R356" s="23">
        <v>270</v>
      </c>
      <c r="S356" s="23">
        <v>1800</v>
      </c>
      <c r="T356" s="23">
        <v>1</v>
      </c>
      <c r="U356" s="23">
        <v>30</v>
      </c>
      <c r="V356" s="23">
        <v>50</v>
      </c>
      <c r="W356" s="23" t="s">
        <v>1504</v>
      </c>
      <c r="X356" s="23" t="s">
        <v>1505</v>
      </c>
      <c r="Y356" s="23"/>
    </row>
    <row r="357" s="2" customFormat="1" ht="40.5" spans="1:25">
      <c r="A357" s="20">
        <f t="shared" si="6"/>
        <v>351</v>
      </c>
      <c r="B357" s="20" t="s">
        <v>80</v>
      </c>
      <c r="C357" s="20" t="s">
        <v>107</v>
      </c>
      <c r="D357" s="20" t="s">
        <v>1473</v>
      </c>
      <c r="E357" s="20" t="s">
        <v>1429</v>
      </c>
      <c r="F357" s="23" t="s">
        <v>1435</v>
      </c>
      <c r="G357" s="23" t="s">
        <v>1483</v>
      </c>
      <c r="H357" s="20" t="s">
        <v>85</v>
      </c>
      <c r="I357" s="20" t="s">
        <v>1506</v>
      </c>
      <c r="J357" s="33">
        <v>46113</v>
      </c>
      <c r="K357" s="33">
        <v>46143</v>
      </c>
      <c r="L357" s="20" t="s">
        <v>1435</v>
      </c>
      <c r="M357" s="20" t="s">
        <v>1507</v>
      </c>
      <c r="N357" s="20">
        <v>3.15</v>
      </c>
      <c r="O357" s="20">
        <v>2.8</v>
      </c>
      <c r="P357" s="20">
        <v>0.35</v>
      </c>
      <c r="Q357" s="20">
        <v>1</v>
      </c>
      <c r="R357" s="20">
        <v>40</v>
      </c>
      <c r="S357" s="20">
        <v>150</v>
      </c>
      <c r="T357" s="20">
        <v>1</v>
      </c>
      <c r="U357" s="20">
        <v>3</v>
      </c>
      <c r="V357" s="20">
        <v>11</v>
      </c>
      <c r="W357" s="20" t="s">
        <v>1508</v>
      </c>
      <c r="X357" s="23" t="s">
        <v>1446</v>
      </c>
      <c r="Y357" s="23"/>
    </row>
    <row r="358" s="2" customFormat="1" ht="40.5" spans="1:25">
      <c r="A358" s="20">
        <f t="shared" si="6"/>
        <v>352</v>
      </c>
      <c r="B358" s="20" t="s">
        <v>80</v>
      </c>
      <c r="C358" s="20" t="s">
        <v>107</v>
      </c>
      <c r="D358" s="20" t="s">
        <v>1473</v>
      </c>
      <c r="E358" s="20" t="s">
        <v>1429</v>
      </c>
      <c r="F358" s="23" t="s">
        <v>1435</v>
      </c>
      <c r="G358" s="23" t="s">
        <v>1483</v>
      </c>
      <c r="H358" s="20" t="s">
        <v>85</v>
      </c>
      <c r="I358" s="20" t="s">
        <v>1509</v>
      </c>
      <c r="J358" s="33">
        <v>46143</v>
      </c>
      <c r="K358" s="33">
        <v>46174</v>
      </c>
      <c r="L358" s="20" t="s">
        <v>1435</v>
      </c>
      <c r="M358" s="20" t="s">
        <v>1510</v>
      </c>
      <c r="N358" s="20">
        <v>46.8</v>
      </c>
      <c r="O358" s="20">
        <v>42</v>
      </c>
      <c r="P358" s="20">
        <v>4.8</v>
      </c>
      <c r="Q358" s="20">
        <v>1</v>
      </c>
      <c r="R358" s="20">
        <v>50</v>
      </c>
      <c r="S358" s="20">
        <v>215</v>
      </c>
      <c r="T358" s="20">
        <v>1</v>
      </c>
      <c r="U358" s="20">
        <v>15</v>
      </c>
      <c r="V358" s="20">
        <v>29</v>
      </c>
      <c r="W358" s="20" t="s">
        <v>1511</v>
      </c>
      <c r="X358" s="23" t="s">
        <v>1478</v>
      </c>
      <c r="Y358" s="23"/>
    </row>
    <row r="359" s="2" customFormat="1" ht="101.25" spans="1:25">
      <c r="A359" s="20">
        <f t="shared" si="6"/>
        <v>353</v>
      </c>
      <c r="B359" s="20" t="s">
        <v>88</v>
      </c>
      <c r="C359" s="23" t="s">
        <v>98</v>
      </c>
      <c r="D359" s="20" t="s">
        <v>1512</v>
      </c>
      <c r="E359" s="58" t="s">
        <v>1429</v>
      </c>
      <c r="F359" s="23" t="s">
        <v>1513</v>
      </c>
      <c r="G359" s="38" t="s">
        <v>1514</v>
      </c>
      <c r="H359" s="38" t="s">
        <v>102</v>
      </c>
      <c r="I359" s="38" t="s">
        <v>1515</v>
      </c>
      <c r="J359" s="33">
        <v>45901</v>
      </c>
      <c r="K359" s="33">
        <v>45901</v>
      </c>
      <c r="L359" s="38" t="s">
        <v>1513</v>
      </c>
      <c r="M359" s="38" t="s">
        <v>1516</v>
      </c>
      <c r="N359" s="38">
        <v>53.89</v>
      </c>
      <c r="O359" s="38">
        <v>50</v>
      </c>
      <c r="P359" s="38">
        <v>3.89</v>
      </c>
      <c r="Q359" s="20">
        <v>1</v>
      </c>
      <c r="R359" s="20">
        <v>100</v>
      </c>
      <c r="S359" s="20">
        <v>360</v>
      </c>
      <c r="T359" s="20">
        <v>1</v>
      </c>
      <c r="U359" s="20">
        <v>10</v>
      </c>
      <c r="V359" s="20">
        <v>25</v>
      </c>
      <c r="W359" s="23" t="s">
        <v>1517</v>
      </c>
      <c r="X359" s="23" t="s">
        <v>1518</v>
      </c>
      <c r="Y359" s="23"/>
    </row>
    <row r="360" s="2" customFormat="1" ht="60.75" spans="1:25">
      <c r="A360" s="20">
        <f t="shared" si="6"/>
        <v>354</v>
      </c>
      <c r="B360" s="20" t="s">
        <v>88</v>
      </c>
      <c r="C360" s="23" t="s">
        <v>98</v>
      </c>
      <c r="D360" s="20" t="s">
        <v>1512</v>
      </c>
      <c r="E360" s="58" t="s">
        <v>1429</v>
      </c>
      <c r="F360" s="23" t="s">
        <v>1519</v>
      </c>
      <c r="G360" s="38" t="s">
        <v>1520</v>
      </c>
      <c r="H360" s="38" t="s">
        <v>102</v>
      </c>
      <c r="I360" s="38" t="s">
        <v>1519</v>
      </c>
      <c r="J360" s="33">
        <v>45901</v>
      </c>
      <c r="K360" s="33">
        <v>45901</v>
      </c>
      <c r="L360" s="38" t="s">
        <v>1519</v>
      </c>
      <c r="M360" s="38" t="s">
        <v>1521</v>
      </c>
      <c r="N360" s="38">
        <v>22.52</v>
      </c>
      <c r="O360" s="38">
        <v>18</v>
      </c>
      <c r="P360" s="38">
        <v>4.52</v>
      </c>
      <c r="Q360" s="20">
        <v>1</v>
      </c>
      <c r="R360" s="20">
        <v>50</v>
      </c>
      <c r="S360" s="20">
        <v>215</v>
      </c>
      <c r="T360" s="20">
        <v>1</v>
      </c>
      <c r="U360" s="20">
        <v>15</v>
      </c>
      <c r="V360" s="20">
        <v>32</v>
      </c>
      <c r="W360" s="23" t="s">
        <v>1522</v>
      </c>
      <c r="X360" s="23" t="s">
        <v>1523</v>
      </c>
      <c r="Y360" s="23"/>
    </row>
    <row r="361" s="2" customFormat="1" ht="81" spans="1:25">
      <c r="A361" s="20">
        <f t="shared" si="6"/>
        <v>355</v>
      </c>
      <c r="B361" s="20" t="s">
        <v>88</v>
      </c>
      <c r="C361" s="23" t="s">
        <v>98</v>
      </c>
      <c r="D361" s="20" t="s">
        <v>395</v>
      </c>
      <c r="E361" s="58" t="s">
        <v>1429</v>
      </c>
      <c r="F361" s="23" t="s">
        <v>1524</v>
      </c>
      <c r="G361" s="38" t="s">
        <v>1525</v>
      </c>
      <c r="H361" s="38" t="s">
        <v>85</v>
      </c>
      <c r="I361" s="38" t="s">
        <v>1524</v>
      </c>
      <c r="J361" s="33">
        <v>45870</v>
      </c>
      <c r="K361" s="33">
        <v>45870</v>
      </c>
      <c r="L361" s="38" t="s">
        <v>1524</v>
      </c>
      <c r="M361" s="38" t="s">
        <v>1526</v>
      </c>
      <c r="N361" s="38">
        <v>41</v>
      </c>
      <c r="O361" s="38">
        <v>40</v>
      </c>
      <c r="P361" s="38">
        <v>1</v>
      </c>
      <c r="Q361" s="20">
        <v>1</v>
      </c>
      <c r="R361" s="20">
        <v>300</v>
      </c>
      <c r="S361" s="20">
        <v>1250</v>
      </c>
      <c r="T361" s="20">
        <v>1</v>
      </c>
      <c r="U361" s="20">
        <v>20</v>
      </c>
      <c r="V361" s="20">
        <v>50</v>
      </c>
      <c r="W361" s="38" t="s">
        <v>1527</v>
      </c>
      <c r="X361" s="20" t="s">
        <v>1528</v>
      </c>
      <c r="Y361" s="23"/>
    </row>
    <row r="362" s="2" customFormat="1" ht="60.75" spans="1:25">
      <c r="A362" s="20">
        <f t="shared" si="6"/>
        <v>356</v>
      </c>
      <c r="B362" s="20" t="s">
        <v>88</v>
      </c>
      <c r="C362" s="20" t="s">
        <v>200</v>
      </c>
      <c r="D362" s="20" t="s">
        <v>1529</v>
      </c>
      <c r="E362" s="20" t="s">
        <v>1429</v>
      </c>
      <c r="F362" s="20" t="s">
        <v>1530</v>
      </c>
      <c r="G362" s="38" t="s">
        <v>1531</v>
      </c>
      <c r="H362" s="38" t="s">
        <v>85</v>
      </c>
      <c r="I362" s="20" t="s">
        <v>1532</v>
      </c>
      <c r="J362" s="33">
        <v>45870</v>
      </c>
      <c r="K362" s="33">
        <v>45870</v>
      </c>
      <c r="L362" s="20" t="s">
        <v>1530</v>
      </c>
      <c r="M362" s="20" t="s">
        <v>1533</v>
      </c>
      <c r="N362" s="20">
        <v>54.75</v>
      </c>
      <c r="O362" s="20">
        <v>28</v>
      </c>
      <c r="P362" s="20">
        <v>26.75</v>
      </c>
      <c r="Q362" s="20">
        <v>1</v>
      </c>
      <c r="R362" s="20">
        <v>912</v>
      </c>
      <c r="S362" s="20">
        <v>3682</v>
      </c>
      <c r="T362" s="20">
        <v>1</v>
      </c>
      <c r="U362" s="20">
        <v>26</v>
      </c>
      <c r="V362" s="20">
        <v>78</v>
      </c>
      <c r="W362" s="20" t="s">
        <v>1534</v>
      </c>
      <c r="X362" s="20" t="s">
        <v>1535</v>
      </c>
      <c r="Y362" s="23"/>
    </row>
    <row r="363" spans="1:25">
      <c r="A363" s="5" t="s">
        <v>1536</v>
      </c>
      <c r="B363" s="5"/>
      <c r="C363" s="5"/>
      <c r="D363" s="5"/>
      <c r="E363" s="5"/>
      <c r="F363" s="59"/>
      <c r="G363" s="5"/>
      <c r="H363" s="5"/>
      <c r="I363" s="59"/>
      <c r="J363" s="60"/>
      <c r="K363" s="60"/>
      <c r="L363" s="5"/>
      <c r="M363" s="5"/>
      <c r="N363" s="5"/>
      <c r="O363" s="5"/>
      <c r="P363" s="5"/>
      <c r="Q363" s="5"/>
      <c r="R363" s="5"/>
      <c r="S363" s="5"/>
      <c r="T363" s="5"/>
      <c r="U363" s="5"/>
      <c r="V363" s="5"/>
      <c r="Y363" s="61"/>
    </row>
  </sheetData>
  <autoFilter xmlns:etc="http://www.wps.cn/officeDocument/2017/etCustomData" ref="A5:Y363" etc:filterBottomFollowUsedRange="0">
    <extLst/>
  </autoFilter>
  <mergeCells count="29">
    <mergeCell ref="A1:Y1"/>
    <mergeCell ref="B3:D3"/>
    <mergeCell ref="J3:K3"/>
    <mergeCell ref="N3:P3"/>
    <mergeCell ref="Q3:V3"/>
    <mergeCell ref="O4:P4"/>
    <mergeCell ref="T4:V4"/>
    <mergeCell ref="A6:M6"/>
    <mergeCell ref="A363:X363"/>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pageMargins left="0.472222222222222" right="0.354166666666667" top="0.550694444444444" bottom="0.472222222222222" header="0.5" footer="0.5"/>
  <pageSetup paperSize="9" scale="3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撼山易</cp:lastModifiedBy>
  <dcterms:created xsi:type="dcterms:W3CDTF">2023-10-19T03:05:00Z</dcterms:created>
  <dcterms:modified xsi:type="dcterms:W3CDTF">2025-11-08T14:50:20Z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703BCC6CB04E403EB07485D2660E1450_13</vt:lpwstr>
  </property>
  <property fmtid="{D5CDD505-2E9C-101B-9397-08002B2CF9AE}" pid="3" name="KSOProductBuildVer">
    <vt:lpwstr>2052-12.1.0.23542</vt:lpwstr>
  </property>
  <property fmtid="{D5CDD505-2E9C-101B-9397-08002B2CF9AE}" pid="4" name="KSOReadingLayout">
    <vt:bool>true</vt:bool>
  </property>
</Properties>
</file>